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199.1\1c\WorkGroup\Абубакар\ГОТОВОЕ ТС НА 2026 от 26.01.2026\25.01.26 ПАПКА прилож-й 2026\"/>
    </mc:Choice>
  </mc:AlternateContent>
  <bookViews>
    <workbookView xWindow="0" yWindow="0" windowWidth="22290" windowHeight="12270"/>
  </bookViews>
  <sheets>
    <sheet name="на 2026" sheetId="3" r:id="rId1"/>
  </sheets>
  <definedNames>
    <definedName name="_xlnm._FilterDatabase" localSheetId="0" hidden="1">'на 2026'!$A$8:$G$8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1" i="3" l="1"/>
  <c r="F333" i="3"/>
  <c r="G333" i="3"/>
  <c r="G331" i="3"/>
  <c r="G329" i="3"/>
  <c r="F329" i="3" l="1"/>
  <c r="G306" i="3" l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05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21" i="3"/>
  <c r="F10" i="3" l="1"/>
  <c r="F112" i="3" l="1"/>
  <c r="G112" i="3"/>
  <c r="F113" i="3"/>
  <c r="G113" i="3"/>
  <c r="F114" i="3"/>
  <c r="G114" i="3"/>
  <c r="F115" i="3"/>
  <c r="G115" i="3"/>
  <c r="F116" i="3"/>
  <c r="G116" i="3"/>
  <c r="F117" i="3"/>
  <c r="G117" i="3"/>
  <c r="F118" i="3"/>
  <c r="G118" i="3"/>
  <c r="F119" i="3"/>
  <c r="G119" i="3"/>
  <c r="F120" i="3"/>
  <c r="G120" i="3"/>
  <c r="F121" i="3"/>
  <c r="G121" i="3"/>
  <c r="F122" i="3"/>
  <c r="G122" i="3"/>
  <c r="G111" i="3"/>
  <c r="F111" i="3"/>
  <c r="F109" i="3"/>
  <c r="G109" i="3"/>
  <c r="G108" i="3"/>
  <c r="F108" i="3"/>
  <c r="F260" i="3" l="1"/>
  <c r="G260" i="3"/>
  <c r="F261" i="3"/>
  <c r="G261" i="3"/>
  <c r="F262" i="3"/>
  <c r="G262" i="3"/>
  <c r="F263" i="3"/>
  <c r="G263" i="3"/>
  <c r="F264" i="3"/>
  <c r="G264" i="3"/>
  <c r="F265" i="3"/>
  <c r="G265" i="3"/>
  <c r="F266" i="3"/>
  <c r="G266" i="3"/>
  <c r="F267" i="3"/>
  <c r="G267" i="3"/>
  <c r="F268" i="3"/>
  <c r="G268" i="3"/>
  <c r="F269" i="3"/>
  <c r="G269" i="3"/>
  <c r="F270" i="3"/>
  <c r="G270" i="3"/>
  <c r="F271" i="3"/>
  <c r="G271" i="3"/>
  <c r="F272" i="3"/>
  <c r="G272" i="3"/>
  <c r="F273" i="3"/>
  <c r="G273" i="3"/>
  <c r="F274" i="3"/>
  <c r="G274" i="3"/>
  <c r="F275" i="3"/>
  <c r="G275" i="3"/>
  <c r="F276" i="3"/>
  <c r="G276" i="3"/>
  <c r="F277" i="3"/>
  <c r="G277" i="3"/>
  <c r="F278" i="3"/>
  <c r="G278" i="3"/>
  <c r="F279" i="3"/>
  <c r="G279" i="3"/>
  <c r="F280" i="3"/>
  <c r="G280" i="3"/>
  <c r="F281" i="3"/>
  <c r="G281" i="3"/>
  <c r="F282" i="3"/>
  <c r="G282" i="3"/>
  <c r="F283" i="3"/>
  <c r="G283" i="3"/>
  <c r="F284" i="3"/>
  <c r="G284" i="3"/>
  <c r="F285" i="3"/>
  <c r="G285" i="3"/>
  <c r="F286" i="3"/>
  <c r="G286" i="3"/>
  <c r="F287" i="3"/>
  <c r="G287" i="3"/>
  <c r="F288" i="3"/>
  <c r="G288" i="3"/>
  <c r="F289" i="3"/>
  <c r="G289" i="3"/>
  <c r="F290" i="3"/>
  <c r="G290" i="3"/>
  <c r="F291" i="3"/>
  <c r="G291" i="3"/>
  <c r="F292" i="3"/>
  <c r="G292" i="3"/>
  <c r="F293" i="3"/>
  <c r="G293" i="3"/>
  <c r="F294" i="3"/>
  <c r="G294" i="3"/>
  <c r="F295" i="3"/>
  <c r="G295" i="3"/>
  <c r="F296" i="3"/>
  <c r="G296" i="3"/>
  <c r="F297" i="3"/>
  <c r="G297" i="3"/>
  <c r="F298" i="3"/>
  <c r="G298" i="3"/>
  <c r="F299" i="3"/>
  <c r="G299" i="3"/>
  <c r="F300" i="3"/>
  <c r="G300" i="3"/>
  <c r="F301" i="3"/>
  <c r="G301" i="3"/>
  <c r="F302" i="3"/>
  <c r="G302" i="3"/>
  <c r="F303" i="3"/>
  <c r="G303" i="3"/>
  <c r="G259" i="3"/>
  <c r="F259" i="3"/>
  <c r="F208" i="3"/>
  <c r="G208" i="3"/>
  <c r="F209" i="3"/>
  <c r="G209" i="3"/>
  <c r="F210" i="3"/>
  <c r="G210" i="3"/>
  <c r="F211" i="3"/>
  <c r="G211" i="3"/>
  <c r="F212" i="3"/>
  <c r="G212" i="3"/>
  <c r="F213" i="3"/>
  <c r="G213" i="3"/>
  <c r="F214" i="3"/>
  <c r="G214" i="3"/>
  <c r="F215" i="3"/>
  <c r="G215" i="3"/>
  <c r="F216" i="3"/>
  <c r="G216" i="3"/>
  <c r="F217" i="3"/>
  <c r="G217" i="3"/>
  <c r="F218" i="3"/>
  <c r="G218" i="3"/>
  <c r="F219" i="3"/>
  <c r="G219" i="3"/>
  <c r="G207" i="3"/>
  <c r="F207" i="3"/>
  <c r="F125" i="3"/>
  <c r="G125" i="3"/>
  <c r="F126" i="3"/>
  <c r="G126" i="3"/>
  <c r="F127" i="3"/>
  <c r="G127" i="3"/>
  <c r="F128" i="3"/>
  <c r="G128" i="3"/>
  <c r="F129" i="3"/>
  <c r="G129" i="3"/>
  <c r="F130" i="3"/>
  <c r="G130" i="3"/>
  <c r="F131" i="3"/>
  <c r="G131" i="3"/>
  <c r="F132" i="3"/>
  <c r="G132" i="3"/>
  <c r="F133" i="3"/>
  <c r="G133" i="3"/>
  <c r="F134" i="3"/>
  <c r="G134" i="3"/>
  <c r="F135" i="3"/>
  <c r="G135" i="3"/>
  <c r="F136" i="3"/>
  <c r="G136" i="3"/>
  <c r="F137" i="3"/>
  <c r="G137" i="3"/>
  <c r="F138" i="3"/>
  <c r="G138" i="3"/>
  <c r="F139" i="3"/>
  <c r="G139" i="3"/>
  <c r="F140" i="3"/>
  <c r="G140" i="3"/>
  <c r="F141" i="3"/>
  <c r="G141" i="3"/>
  <c r="F142" i="3"/>
  <c r="G142" i="3"/>
  <c r="F143" i="3"/>
  <c r="G143" i="3"/>
  <c r="F144" i="3"/>
  <c r="G144" i="3"/>
  <c r="F145" i="3"/>
  <c r="G145" i="3"/>
  <c r="F146" i="3"/>
  <c r="G146" i="3"/>
  <c r="F147" i="3"/>
  <c r="G147" i="3"/>
  <c r="F148" i="3"/>
  <c r="G148" i="3"/>
  <c r="F149" i="3"/>
  <c r="G149" i="3"/>
  <c r="F150" i="3"/>
  <c r="G150" i="3"/>
  <c r="F151" i="3"/>
  <c r="G151" i="3"/>
  <c r="F152" i="3"/>
  <c r="G152" i="3"/>
  <c r="F153" i="3"/>
  <c r="G153" i="3"/>
  <c r="F154" i="3"/>
  <c r="G154" i="3"/>
  <c r="F155" i="3"/>
  <c r="G155" i="3"/>
  <c r="F156" i="3"/>
  <c r="G156" i="3"/>
  <c r="F157" i="3"/>
  <c r="G157" i="3"/>
  <c r="F158" i="3"/>
  <c r="G158" i="3"/>
  <c r="F159" i="3"/>
  <c r="G159" i="3"/>
  <c r="F160" i="3"/>
  <c r="G160" i="3"/>
  <c r="F161" i="3"/>
  <c r="G161" i="3"/>
  <c r="F162" i="3"/>
  <c r="G162" i="3"/>
  <c r="F163" i="3"/>
  <c r="G163" i="3"/>
  <c r="F164" i="3"/>
  <c r="G164" i="3"/>
  <c r="F165" i="3"/>
  <c r="G165" i="3"/>
  <c r="F166" i="3"/>
  <c r="G166" i="3"/>
  <c r="F167" i="3"/>
  <c r="G167" i="3"/>
  <c r="F168" i="3"/>
  <c r="G168" i="3"/>
  <c r="F169" i="3"/>
  <c r="G169" i="3"/>
  <c r="F170" i="3"/>
  <c r="G170" i="3"/>
  <c r="F171" i="3"/>
  <c r="G171" i="3"/>
  <c r="F172" i="3"/>
  <c r="G172" i="3"/>
  <c r="F173" i="3"/>
  <c r="G173" i="3"/>
  <c r="F174" i="3"/>
  <c r="G174" i="3"/>
  <c r="F175" i="3"/>
  <c r="G175" i="3"/>
  <c r="F176" i="3"/>
  <c r="G176" i="3"/>
  <c r="F177" i="3"/>
  <c r="G177" i="3"/>
  <c r="F178" i="3"/>
  <c r="G178" i="3"/>
  <c r="F179" i="3"/>
  <c r="G179" i="3"/>
  <c r="F180" i="3"/>
  <c r="G180" i="3"/>
  <c r="F181" i="3"/>
  <c r="G181" i="3"/>
  <c r="F182" i="3"/>
  <c r="G182" i="3"/>
  <c r="F183" i="3"/>
  <c r="G183" i="3"/>
  <c r="F184" i="3"/>
  <c r="G184" i="3"/>
  <c r="F185" i="3"/>
  <c r="G185" i="3"/>
  <c r="F186" i="3"/>
  <c r="G186" i="3"/>
  <c r="F187" i="3"/>
  <c r="G187" i="3"/>
  <c r="F188" i="3"/>
  <c r="G188" i="3"/>
  <c r="F189" i="3"/>
  <c r="G189" i="3"/>
  <c r="F190" i="3"/>
  <c r="G190" i="3"/>
  <c r="F191" i="3"/>
  <c r="G191" i="3"/>
  <c r="F192" i="3"/>
  <c r="G192" i="3"/>
  <c r="F193" i="3"/>
  <c r="G193" i="3"/>
  <c r="F194" i="3"/>
  <c r="G194" i="3"/>
  <c r="F195" i="3"/>
  <c r="G195" i="3"/>
  <c r="F196" i="3"/>
  <c r="G196" i="3"/>
  <c r="F197" i="3"/>
  <c r="G197" i="3"/>
  <c r="F198" i="3"/>
  <c r="G198" i="3"/>
  <c r="F199" i="3"/>
  <c r="G199" i="3"/>
  <c r="F200" i="3"/>
  <c r="G200" i="3"/>
  <c r="F201" i="3"/>
  <c r="G201" i="3"/>
  <c r="F202" i="3"/>
  <c r="G202" i="3"/>
  <c r="F203" i="3"/>
  <c r="G203" i="3"/>
  <c r="F204" i="3"/>
  <c r="G204" i="3"/>
  <c r="F205" i="3"/>
  <c r="G205" i="3"/>
  <c r="G124" i="3"/>
  <c r="F124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1" i="3"/>
  <c r="G41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F73" i="3"/>
  <c r="G73" i="3"/>
  <c r="F74" i="3"/>
  <c r="G74" i="3"/>
  <c r="F75" i="3"/>
  <c r="G75" i="3"/>
  <c r="F76" i="3"/>
  <c r="G76" i="3"/>
  <c r="F77" i="3"/>
  <c r="G77" i="3"/>
  <c r="F78" i="3"/>
  <c r="G78" i="3"/>
  <c r="F79" i="3"/>
  <c r="G79" i="3"/>
  <c r="F80" i="3"/>
  <c r="G80" i="3"/>
  <c r="F81" i="3"/>
  <c r="G81" i="3"/>
  <c r="F82" i="3"/>
  <c r="G82" i="3"/>
  <c r="F83" i="3"/>
  <c r="G83" i="3"/>
  <c r="F84" i="3"/>
  <c r="G84" i="3"/>
  <c r="F85" i="3"/>
  <c r="G85" i="3"/>
  <c r="F86" i="3"/>
  <c r="G86" i="3"/>
  <c r="F87" i="3"/>
  <c r="G87" i="3"/>
  <c r="F88" i="3"/>
  <c r="G88" i="3"/>
  <c r="F89" i="3"/>
  <c r="G89" i="3"/>
  <c r="F90" i="3"/>
  <c r="G90" i="3"/>
  <c r="F91" i="3"/>
  <c r="G91" i="3"/>
  <c r="F92" i="3"/>
  <c r="G92" i="3"/>
  <c r="F93" i="3"/>
  <c r="G93" i="3"/>
  <c r="F94" i="3"/>
  <c r="G94" i="3"/>
  <c r="F95" i="3"/>
  <c r="G95" i="3"/>
  <c r="F96" i="3"/>
  <c r="G96" i="3"/>
  <c r="F97" i="3"/>
  <c r="G97" i="3"/>
  <c r="F98" i="3"/>
  <c r="G98" i="3"/>
  <c r="F99" i="3"/>
  <c r="G99" i="3"/>
  <c r="F100" i="3"/>
  <c r="G100" i="3"/>
  <c r="F101" i="3"/>
  <c r="G101" i="3"/>
  <c r="F102" i="3"/>
  <c r="G102" i="3"/>
  <c r="F103" i="3"/>
  <c r="G103" i="3"/>
  <c r="F104" i="3"/>
  <c r="G104" i="3"/>
  <c r="F105" i="3"/>
  <c r="G105" i="3"/>
  <c r="F106" i="3"/>
  <c r="G106" i="3"/>
  <c r="G10" i="3"/>
</calcChain>
</file>

<file path=xl/sharedStrings.xml><?xml version="1.0" encoding="utf-8"?>
<sst xmlns="http://schemas.openxmlformats.org/spreadsheetml/2006/main" count="651" uniqueCount="649">
  <si>
    <t xml:space="preserve">A04.10.002 </t>
  </si>
  <si>
    <t xml:space="preserve">Эхокардиография </t>
  </si>
  <si>
    <t xml:space="preserve">A04.10.002.001 </t>
  </si>
  <si>
    <t xml:space="preserve">Эхокардиография чреспищеводная </t>
  </si>
  <si>
    <t xml:space="preserve">A04.10.002.003 </t>
  </si>
  <si>
    <t xml:space="preserve">Эхокардиография с фармакологической нагрузкой </t>
  </si>
  <si>
    <t xml:space="preserve">A04.10.002.004 </t>
  </si>
  <si>
    <t xml:space="preserve">Эхокардиография с физической нагрузкой </t>
  </si>
  <si>
    <t xml:space="preserve">A08.30.046.001 </t>
  </si>
  <si>
    <t xml:space="preserve">Патолого-анатомическое исследование биопсийного (операционного) материала первой категории сложности </t>
  </si>
  <si>
    <t xml:space="preserve">A08.30.046.002 </t>
  </si>
  <si>
    <t xml:space="preserve">Патолого-анатомическое исследование биопсийного (операционного) материала второй категории сложности </t>
  </si>
  <si>
    <t xml:space="preserve">A08.30.046.003 </t>
  </si>
  <si>
    <t xml:space="preserve">Патолого-анатомическое исследование биопсийного (операционного) материала третьей категории сложности </t>
  </si>
  <si>
    <t xml:space="preserve">A08.30.046.004 </t>
  </si>
  <si>
    <t xml:space="preserve">Патолого-анатомическое исследование биопсийного (операционного) материала четвертой категории сложности </t>
  </si>
  <si>
    <t xml:space="preserve">A08.30.046.005 </t>
  </si>
  <si>
    <t xml:space="preserve">A03.08.001 </t>
  </si>
  <si>
    <t>A03.08.001.001</t>
  </si>
  <si>
    <t xml:space="preserve">A03.08.002 </t>
  </si>
  <si>
    <t xml:space="preserve">A03.08.002.001 </t>
  </si>
  <si>
    <t xml:space="preserve">A03.08.002.002 </t>
  </si>
  <si>
    <t>A03.08.003</t>
  </si>
  <si>
    <t xml:space="preserve">A03.08.004.003 </t>
  </si>
  <si>
    <t>A03.08.005</t>
  </si>
  <si>
    <t xml:space="preserve">A03.08.007 </t>
  </si>
  <si>
    <t>A03.09.001</t>
  </si>
  <si>
    <t xml:space="preserve">A03.09.002 </t>
  </si>
  <si>
    <t xml:space="preserve">A03.09.003 </t>
  </si>
  <si>
    <t>A03.09.003.001</t>
  </si>
  <si>
    <t>A03.16.001</t>
  </si>
  <si>
    <t xml:space="preserve">A03.16.003 </t>
  </si>
  <si>
    <t xml:space="preserve">A03.16.003.001 </t>
  </si>
  <si>
    <t xml:space="preserve">A03.17.001 </t>
  </si>
  <si>
    <t>A03.17.001.001</t>
  </si>
  <si>
    <t xml:space="preserve">A03.18.001 </t>
  </si>
  <si>
    <t>A03.18.001.001</t>
  </si>
  <si>
    <t xml:space="preserve">A03.19.002 </t>
  </si>
  <si>
    <t xml:space="preserve">A03.19.003 </t>
  </si>
  <si>
    <t>A03.19.004</t>
  </si>
  <si>
    <t>Ларингоскопия</t>
  </si>
  <si>
    <t>Видеоларингоскопия</t>
  </si>
  <si>
    <t>Фарингоскопия</t>
  </si>
  <si>
    <t>Эпифарингоскопия</t>
  </si>
  <si>
    <t>Эзофагоскопия</t>
  </si>
  <si>
    <t>Видеориноскопия</t>
  </si>
  <si>
    <t>Фиброларингоскопия</t>
  </si>
  <si>
    <t>Бронхоскопия</t>
  </si>
  <si>
    <t>Трахеоскопия</t>
  </si>
  <si>
    <t>Трахеобронхоскопия</t>
  </si>
  <si>
    <t>Видеотрахеобронхоскопия</t>
  </si>
  <si>
    <t>Эзофагогастродуоденоскопия</t>
  </si>
  <si>
    <t>Эзофагогастроскопия</t>
  </si>
  <si>
    <t>Колоноскопия</t>
  </si>
  <si>
    <t>Видеоколоноскопия</t>
  </si>
  <si>
    <t>Ректороманоскопия</t>
  </si>
  <si>
    <t>Сигмоскопия</t>
  </si>
  <si>
    <t>Ректосигмоидоскопия</t>
  </si>
  <si>
    <t>Эпифаринголарингоскопия</t>
  </si>
  <si>
    <t>A06.08.009.001</t>
  </si>
  <si>
    <t>Спиральная компьютерная томография шеи</t>
  </si>
  <si>
    <t>A06.10.009.003</t>
  </si>
  <si>
    <t>Спиральная компьютерная томография сердца с ЭКГ-синхронизацией</t>
  </si>
  <si>
    <t>A06.08.007.003</t>
  </si>
  <si>
    <t>Спиральная компьютерная томография придаточных пазух носа</t>
  </si>
  <si>
    <t>A06.28.009.002</t>
  </si>
  <si>
    <t>Спиральная компьютерная томография почек и надпочечников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</si>
  <si>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</si>
  <si>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</si>
  <si>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</si>
  <si>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</si>
  <si>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</si>
  <si>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</si>
  <si>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A06.20.002.001</t>
  </si>
  <si>
    <t>Спиральная компьютерная томография органов малого таза у женщин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</si>
  <si>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</si>
  <si>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</si>
  <si>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A06.09.008.001</t>
  </si>
  <si>
    <t>Спиральная компьютерная томография легких</t>
  </si>
  <si>
    <t>A06.08.007.001</t>
  </si>
  <si>
    <t>Спиральная компьютерная томография гортани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</si>
  <si>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</si>
  <si>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</si>
  <si>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A06.30.002.002</t>
  </si>
  <si>
    <t>Описание и интерпретация магнитно-резонансных томограмм</t>
  </si>
  <si>
    <t>A06.30.002.005</t>
  </si>
  <si>
    <t>Описание и интерпретация компьютерных томограмм с применением телемедицинских технологий</t>
  </si>
  <si>
    <t>A06.30.002.001</t>
  </si>
  <si>
    <t>Описание и интерпретация компьютерных томограмм</t>
  </si>
  <si>
    <t>A05.23.010</t>
  </si>
  <si>
    <t>Магнитно-резонансное исследование ликвородинамики</t>
  </si>
  <si>
    <t>A05.15.002</t>
  </si>
  <si>
    <t>Магнитно-резонансная холангиопанкреатография</t>
  </si>
  <si>
    <t>A05.14.002</t>
  </si>
  <si>
    <t>Магнитно-резонансная холангиография</t>
  </si>
  <si>
    <t>A05.30.016</t>
  </si>
  <si>
    <t>Магнитно-резонансная трактография</t>
  </si>
  <si>
    <t>A05.30.008.001</t>
  </si>
  <si>
    <t>Магнитно-резонансная томография шеи с внутривенным контрастированием</t>
  </si>
  <si>
    <t>A05.30.008</t>
  </si>
  <si>
    <t>Магнитно-резонансная томография шеи</t>
  </si>
  <si>
    <t>A05.28.003.001</t>
  </si>
  <si>
    <t>Магнитно-резонансная томография урография с контрастированием</t>
  </si>
  <si>
    <t>A05.28.003</t>
  </si>
  <si>
    <t>Магнитно-резонансная томография урография</t>
  </si>
  <si>
    <t>A05.17.001.001</t>
  </si>
  <si>
    <t>Магнитно-резонансная томография тонкой кишки с контрастированием</t>
  </si>
  <si>
    <t>A05.17.001</t>
  </si>
  <si>
    <t>Магнитно-резонансная томография тонкой кишки</t>
  </si>
  <si>
    <t>A05.18.001.001</t>
  </si>
  <si>
    <t>Магнитно-резонансная томография толстой кишки с контрастированием</t>
  </si>
  <si>
    <t>A05.18.001</t>
  </si>
  <si>
    <t>Магнитно-резонансная томография толстой кишки</t>
  </si>
  <si>
    <t>A05.04.001.001</t>
  </si>
  <si>
    <t>Магнитно-резонансная томография суставов (один сустав) с контрастированием</t>
  </si>
  <si>
    <t>A05.04.001</t>
  </si>
  <si>
    <t>Магнитно-резонансная томография суставов (один сустав)</t>
  </si>
  <si>
    <t>A05.30.012.002</t>
  </si>
  <si>
    <t>Магнитно-резонансная томография стопы</t>
  </si>
  <si>
    <t>A05.11.001</t>
  </si>
  <si>
    <t>Магнитно-резонансная томография средостения</t>
  </si>
  <si>
    <t>A05.23.009.016</t>
  </si>
  <si>
    <t>Магнитно-резонансная томография спинного мозга фазовоконтрастная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</si>
  <si>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</si>
  <si>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</si>
  <si>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A05.23.009.011</t>
  </si>
  <si>
    <t>Магнитно-резонансная томография спинного мозга с контрастированием (один отдел)</t>
  </si>
  <si>
    <t>A05.23.009.010</t>
  </si>
  <si>
    <t>Магнитно-резонансная томография спинного мозга (один отдел)</t>
  </si>
  <si>
    <t>A05.10.009.001</t>
  </si>
  <si>
    <t>Магнитно-резонансная томография сердца с контрастированием</t>
  </si>
  <si>
    <t>A05.10.009</t>
  </si>
  <si>
    <t>Магнитно-резонансная томография сердца и магистральных сосудов</t>
  </si>
  <si>
    <t>A05.08.003</t>
  </si>
  <si>
    <t>Магнитно-резонансная томография преддверно-улиткового органа</t>
  </si>
  <si>
    <t>A05.28.002.001</t>
  </si>
  <si>
    <t>Магнитно-резонансная томография почек с контрастированием</t>
  </si>
  <si>
    <t>A05.28.002</t>
  </si>
  <si>
    <t>Магнитно-резонансная томография почек</t>
  </si>
  <si>
    <t>A05.03.002.001</t>
  </si>
  <si>
    <t>Магнитно-резонансная томография позвоночника с контрастированием (один отдел)</t>
  </si>
  <si>
    <t>A05.03.002</t>
  </si>
  <si>
    <t>Магнитно-резонансная томография позвоночника (один отдел)</t>
  </si>
  <si>
    <t>A05.15.001</t>
  </si>
  <si>
    <t>Магнитно-резонансная томография поджелудочной железы</t>
  </si>
  <si>
    <t>A05.30.015</t>
  </si>
  <si>
    <t>Магнитно-резонансная томография плода</t>
  </si>
  <si>
    <t>A05.03.003.001</t>
  </si>
  <si>
    <t>Магнитно-резонансная томография основания черепа с ангиографией</t>
  </si>
  <si>
    <t>A05.03.003</t>
  </si>
  <si>
    <t>Магнитно-резонансная томография основания черепа</t>
  </si>
  <si>
    <t>A05.30.004.001</t>
  </si>
  <si>
    <t>Магнитно-резонансная томография органов малого таза с внутривенным контрастированием</t>
  </si>
  <si>
    <t>A05.30.004</t>
  </si>
  <si>
    <t>Магнитно-резонансная томография органов малого таза</t>
  </si>
  <si>
    <t>A05.30.006.001</t>
  </si>
  <si>
    <t>Магнитно-резонансная томография органов грудной клетки с внутривенным контрастированием</t>
  </si>
  <si>
    <t>A05.30.006</t>
  </si>
  <si>
    <t>Магнитно-резонансная томография органов грудной клетки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</si>
  <si>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</si>
  <si>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</si>
  <si>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</si>
  <si>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</si>
  <si>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A05.30.005</t>
  </si>
  <si>
    <t>Магнитно-резонансная томография органов брюшной полости</t>
  </si>
  <si>
    <t>A05.08.001</t>
  </si>
  <si>
    <t>Магнитно-резонансная томография околоносовых пазух</t>
  </si>
  <si>
    <t>A05.08.004</t>
  </si>
  <si>
    <t>Магнитно-резонансная томография носоротоглотки</t>
  </si>
  <si>
    <t>A05.30.012.001</t>
  </si>
  <si>
    <t>Магнитно-резонансная томография нижней конечности с внутривенным контрастированием</t>
  </si>
  <si>
    <t>A05.30.012</t>
  </si>
  <si>
    <t>Магнитно-резонансная томография нижней конечности</t>
  </si>
  <si>
    <t>A05.22.001.001</t>
  </si>
  <si>
    <t>Магнитно-резонансная томография надпочечников с контрастированием</t>
  </si>
  <si>
    <t>A05.22.001</t>
  </si>
  <si>
    <t>Магнитно-резонансная томография надпочечников</t>
  </si>
  <si>
    <t>A05.01.002.001</t>
  </si>
  <si>
    <t>Магнитно-резонансная томография мягких тканей с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</si>
  <si>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</si>
  <si>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</si>
  <si>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A05.30.010</t>
  </si>
  <si>
    <t>Магнитно-резонансная томография мягких тканей головы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</si>
  <si>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</si>
  <si>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</si>
  <si>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</si>
  <si>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</si>
  <si>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A05.21.001.001</t>
  </si>
  <si>
    <t>Магнитно-резонансная томография мошонки с контрастированием</t>
  </si>
  <si>
    <t>A05.21.001</t>
  </si>
  <si>
    <t>Магнитно-резонансная томография мошонки</t>
  </si>
  <si>
    <t>A05.20.003.001</t>
  </si>
  <si>
    <t>Магнитно-резонансная томография молочной железы с контрастированием</t>
  </si>
  <si>
    <t>A05.20.003</t>
  </si>
  <si>
    <t>Магнитно-резонансная томография молочной железы</t>
  </si>
  <si>
    <t>A05.03.004.001</t>
  </si>
  <si>
    <t>Магнитно-резонансная томография лицевого отдела черепа с внутривенным контрастированием</t>
  </si>
  <si>
    <t>A05.03.004</t>
  </si>
  <si>
    <t>Магнитно-резонансная томография лицевого отдела черепа</t>
  </si>
  <si>
    <t>A05.03.001</t>
  </si>
  <si>
    <t>Магнитно-резонансная томография костной ткани (одна область)</t>
  </si>
  <si>
    <t>A05.30.011.002</t>
  </si>
  <si>
    <t>Магнитно-резонансная томография кисти</t>
  </si>
  <si>
    <t>A05.30.007.001</t>
  </si>
  <si>
    <t>Магнитно-резонансная томография забрюшинного пространства с внутривенным контрастированием</t>
  </si>
  <si>
    <t>A05.30.007</t>
  </si>
  <si>
    <t>Магнитно-резонансная томография забрюшинного пространства</t>
  </si>
  <si>
    <t>A05.08.002</t>
  </si>
  <si>
    <t>Магнитно-резонансная томография гортаноглотки</t>
  </si>
  <si>
    <t>A05.23.009.002</t>
  </si>
  <si>
    <t>Магнитно-резонансная томография головного мозга функциональная</t>
  </si>
  <si>
    <t>A05.23.009.006</t>
  </si>
  <si>
    <t>Магнитно-резонансная томография головного мозга топометрическая</t>
  </si>
  <si>
    <t>A05.23.009.007</t>
  </si>
  <si>
    <t>Магнитно-резонансная томография головного мозга с контрастированием топометрическая</t>
  </si>
  <si>
    <t>A05.23.009.001</t>
  </si>
  <si>
    <t>Магнитно-резонансная томография головного мозга с контрастированием</t>
  </si>
  <si>
    <t>A05.23.009</t>
  </si>
  <si>
    <t>Магнитно-резонансная томография головного мозга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</si>
  <si>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</si>
  <si>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</si>
  <si>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</si>
  <si>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</si>
  <si>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A05.22.002.001</t>
  </si>
  <si>
    <t>Магнитно-резонансная томография гипофиза с контрастированием</t>
  </si>
  <si>
    <t>A05.22.002</t>
  </si>
  <si>
    <t>Магнитно-резонансная томография гипофиза</t>
  </si>
  <si>
    <t>A05.23.009.012</t>
  </si>
  <si>
    <t>Магнитно-резонансная перфузия спинного мозга (один отдел)</t>
  </si>
  <si>
    <t>A05.23.009.003</t>
  </si>
  <si>
    <t>Магнитно-резонансная перфузия головного мозга</t>
  </si>
  <si>
    <t>A05.23.009.014</t>
  </si>
  <si>
    <t>Магнитно-резонансная ликворография спинного мозга (один отдел)</t>
  </si>
  <si>
    <t>A05.23.009.005</t>
  </si>
  <si>
    <t>Магнитно-резонансная ликворография головного мозга</t>
  </si>
  <si>
    <t>A05.23.009.013</t>
  </si>
  <si>
    <t>Магнитно-резонансная диффузия спинного мозга (один отдел)</t>
  </si>
  <si>
    <t>A05.23.009.004</t>
  </si>
  <si>
    <t>Магнитно-резонансная диффузия головного мозга</t>
  </si>
  <si>
    <t>A05.12.005</t>
  </si>
  <si>
    <t>Магнитно-резонансная венография (одна область)</t>
  </si>
  <si>
    <t>A05.12.004</t>
  </si>
  <si>
    <t>Магнитно-резонансная артериография (одна область)</t>
  </si>
  <si>
    <t>A05.12.006</t>
  </si>
  <si>
    <t>Магнитно-резонансная ангиография с контрастированием (одна область)</t>
  </si>
  <si>
    <t>A05.23.009.008</t>
  </si>
  <si>
    <t>Магнитно-резонансная ангиография интракарниальных сосудов</t>
  </si>
  <si>
    <t>A05.12.007</t>
  </si>
  <si>
    <t>Магнитно-резонансная ангиография (одна область)</t>
  </si>
  <si>
    <t>A06.23.008</t>
  </si>
  <si>
    <t>Компьютерно-томографическая цистернография</t>
  </si>
  <si>
    <t>A06.30.008.001</t>
  </si>
  <si>
    <t>Компьютерно-томографическая фистулография</t>
  </si>
  <si>
    <t>A06.23.004.001</t>
  </si>
  <si>
    <t>Компьютерно-томографическая перфузия головного мозга</t>
  </si>
  <si>
    <t>A06.20.004.006</t>
  </si>
  <si>
    <t>Компьютерно-томографическая маммография</t>
  </si>
  <si>
    <t>A06.10.006.001</t>
  </si>
  <si>
    <t>Компьютерно-томографическая коронарография</t>
  </si>
  <si>
    <t>A06.18.004.001</t>
  </si>
  <si>
    <t>Компьютерно-томографическая колоноскопия с внутривенным болюсным контрастированием</t>
  </si>
  <si>
    <t>A06.18.004</t>
  </si>
  <si>
    <t>Компьютерно-томографическая колоноскопия</t>
  </si>
  <si>
    <t>A06.23.007</t>
  </si>
  <si>
    <t>Компьютерно-томографическая вентрикулография</t>
  </si>
  <si>
    <t>A06.12.055</t>
  </si>
  <si>
    <t>Компьютерно-томографическая ангиография сосудов таза</t>
  </si>
  <si>
    <t>A06.12.053</t>
  </si>
  <si>
    <t>Компьютерно-томографическая ангиография сосудов нижних конечностей</t>
  </si>
  <si>
    <t>A06.12.056</t>
  </si>
  <si>
    <t>Компьютерно-томографическая ангиография сосудов головного мозга</t>
  </si>
  <si>
    <t>A06.12.054</t>
  </si>
  <si>
    <t>Компьютерно-томографическая ангиография сосудов верхних конечностей</t>
  </si>
  <si>
    <t>A06.12.050</t>
  </si>
  <si>
    <t>Компьютерно-томографическая ангиография одной анатомической области</t>
  </si>
  <si>
    <t>A06.12.057</t>
  </si>
  <si>
    <t>Компьютерно-томографическая ангиография легочных сосудов</t>
  </si>
  <si>
    <t>A06.12.001.001</t>
  </si>
  <si>
    <t>Компьютерно-томографическая ангиография грудной аорты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</si>
  <si>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</si>
  <si>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</si>
  <si>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</si>
  <si>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Компьютерно-томографическая ангиография брюшной аорты и подвздошных сосудов</t>
  </si>
  <si>
    <t>A06.12.001.002</t>
  </si>
  <si>
    <t>Компьютерно-томографическая ангиография брюшной аорты</t>
  </si>
  <si>
    <t>A06.12.058</t>
  </si>
  <si>
    <t>Компьютерно-томографическая ангиография брахиоцефальных артерий</t>
  </si>
  <si>
    <t>A06.12.052</t>
  </si>
  <si>
    <t>Компьютерно-томографическая ангиография аорты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</si>
  <si>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</si>
  <si>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</si>
  <si>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A06.08.009.002</t>
  </si>
  <si>
    <t>Компьютерная томография шеи с внутривенным болюсным контрастированием</t>
  </si>
  <si>
    <t>A06.07.013</t>
  </si>
  <si>
    <t>Компьютерная томография челюстно-лицевой области</t>
  </si>
  <si>
    <t>A06.17.007.001</t>
  </si>
  <si>
    <t>Компьютерная томография тонкой кишки с двойным контрастированием</t>
  </si>
  <si>
    <t>A06.18.004.003</t>
  </si>
  <si>
    <t>Компьютерная томография толстой кишки с двойным контрастированием</t>
  </si>
  <si>
    <t>A06.04.017</t>
  </si>
  <si>
    <t>Компьютерная томография сустава</t>
  </si>
  <si>
    <t>A06.11.004.001</t>
  </si>
  <si>
    <t>Компьютерная томография средостения с внутривенным болюсным контрастированием</t>
  </si>
  <si>
    <t>A06.11.004</t>
  </si>
  <si>
    <t>Компьютерная томография средостения</t>
  </si>
  <si>
    <t>A06.23.004.007</t>
  </si>
  <si>
    <t>Компьютерная томография сосудов головного мозга с внутривенным болюсным контрастированием</t>
  </si>
  <si>
    <t>A06.10.009.001</t>
  </si>
  <si>
    <t>Компьютерная томография сердца с контрастированием</t>
  </si>
  <si>
    <t>A06.10.009</t>
  </si>
  <si>
    <t>Компьютерная томография сердца</t>
  </si>
  <si>
    <t>A06.03.068</t>
  </si>
  <si>
    <t>Компьютерная томография ребер с мультипланарной и трехмерной реконструкцией</t>
  </si>
  <si>
    <t>A06.08.007</t>
  </si>
  <si>
    <t>Компьютерная томография придаточных пазух носа, гортани</t>
  </si>
  <si>
    <t>A06.08.007.004</t>
  </si>
  <si>
    <t>Компьютерная томография придаточных пазух носа с внутривенным болюсным контрастированием</t>
  </si>
  <si>
    <t>A06.28.009</t>
  </si>
  <si>
    <t>Компьютерная томография почек и надпочечников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</si>
  <si>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</si>
  <si>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</si>
  <si>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</si>
  <si>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</si>
  <si>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</si>
  <si>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</si>
  <si>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A06.03.058</t>
  </si>
  <si>
    <t>Компьютерная томография позвоночника (один отдел)</t>
  </si>
  <si>
    <t>A06.16.002</t>
  </si>
  <si>
    <t>Компьютерная томография пищевода с пероральным контрастированием</t>
  </si>
  <si>
    <t>A06.21.003.003</t>
  </si>
  <si>
    <t>Компьютерная томография органов таза у мужчин с контрастированием</t>
  </si>
  <si>
    <t>A06.21.003</t>
  </si>
  <si>
    <t>Компьютерная томография органов таза у мужчин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</si>
  <si>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</si>
  <si>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</si>
  <si>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</si>
  <si>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</si>
  <si>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</si>
  <si>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Компьютерная томография органов малого таза у женщин</t>
  </si>
  <si>
    <t>A06.09.005.002</t>
  </si>
  <si>
    <t>Компьютерная томография органов грудной полости с внутривенным болюсным контрастированием</t>
  </si>
  <si>
    <t>A06.09.005</t>
  </si>
  <si>
    <t>Компьютерная томография органов грудной полости</t>
  </si>
  <si>
    <t>A06.30.005.005</t>
  </si>
  <si>
    <t>Компьютерная томография органов брюшной полости с двойным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</si>
  <si>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</si>
  <si>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</si>
  <si>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</si>
  <si>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</si>
  <si>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A06.30.005.001</t>
  </si>
  <si>
    <t>Компьютерная томография органов брюшной полости и забрюшинного пространства</t>
  </si>
  <si>
    <t>A06.30.005</t>
  </si>
  <si>
    <t>Компьютерная томография органов брюшной полости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</si>
  <si>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</si>
  <si>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</si>
  <si>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</si>
  <si>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</si>
  <si>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A06.03.036.001</t>
  </si>
  <si>
    <t>Компьютерная томография нижней конечности</t>
  </si>
  <si>
    <t>A06.22.002.001</t>
  </si>
  <si>
    <t>Компьютерная томография надпочечников с внутривенным болюсным контрастированием</t>
  </si>
  <si>
    <t>A06.22.002</t>
  </si>
  <si>
    <t>Компьютерная томография надпочечников</t>
  </si>
  <si>
    <t>A06.01.001.001</t>
  </si>
  <si>
    <t>Компьютерная томография мягких тканей с контрастированием</t>
  </si>
  <si>
    <t>A06.23.004.002</t>
  </si>
  <si>
    <t>Компьютерная томография мягких тканей головы контрастированием</t>
  </si>
  <si>
    <t>A06.01.001</t>
  </si>
  <si>
    <t>Компьютерная томография мягких тканей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</si>
  <si>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</si>
  <si>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</si>
  <si>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A06.03.002.005</t>
  </si>
  <si>
    <t>Компьютерная томография лицевого отдела черепа с внутривенным болюсным контрастированием</t>
  </si>
  <si>
    <t>A06.03.002</t>
  </si>
  <si>
    <t>Компьютерная томография лицевого отдела черепа</t>
  </si>
  <si>
    <t>A06.10.009.002</t>
  </si>
  <si>
    <t>Компьютерная томография левого предсердия и легочных вен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</si>
  <si>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</si>
  <si>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</si>
  <si>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</si>
  <si>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</si>
  <si>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A06.30.007.002</t>
  </si>
  <si>
    <t>Компьютерная томография забрюшинного пространства с внутривенным болюсным контрастированием</t>
  </si>
  <si>
    <t>A06.30.007</t>
  </si>
  <si>
    <t>Компьютерная томография забрюшинного пространства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</si>
  <si>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</si>
  <si>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</si>
  <si>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A06.03.067</t>
  </si>
  <si>
    <t>Компьютерная томография грудины с мультипланарной и трехмерной реконструкцией</t>
  </si>
  <si>
    <t>A06.08.007.002</t>
  </si>
  <si>
    <t>Компьютерная томография гортани с внутривенным болюсным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</si>
  <si>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</si>
  <si>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</si>
  <si>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A06.23.004.008</t>
  </si>
  <si>
    <t>Компьютерная томография головного мозга интраоперационная</t>
  </si>
  <si>
    <t>A06.23.004</t>
  </si>
  <si>
    <t>Компьютерная томография головного мозга</t>
  </si>
  <si>
    <t>A06.26.006.001</t>
  </si>
  <si>
    <t>Компьютерная томография глазницы с внутривенным болюсным контрастированием</t>
  </si>
  <si>
    <t>A06.26.006</t>
  </si>
  <si>
    <t>Компьютерная томография глазницы</t>
  </si>
  <si>
    <t>A06.04.020</t>
  </si>
  <si>
    <t>Компьютерная томография височно-нижнечелюстных суставов</t>
  </si>
  <si>
    <t>A06.25.003.002</t>
  </si>
  <si>
    <t>Компьютерная томография височной кости с внутривенным болюсным контрастированием</t>
  </si>
  <si>
    <t>A06.25.003</t>
  </si>
  <si>
    <t>Компьютерная томография височной кости</t>
  </si>
  <si>
    <t>A06.08.009</t>
  </si>
  <si>
    <t>Компьютерная томография верхних дыхательных путей и шеи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</si>
  <si>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</si>
  <si>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</si>
  <si>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</si>
  <si>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</si>
  <si>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A06.03.021.001</t>
  </si>
  <si>
    <t>Компьютерная томография верхней конечности</t>
  </si>
  <si>
    <t>A06.09.011</t>
  </si>
  <si>
    <t>Компьютерная томография бронхов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</si>
  <si>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</si>
  <si>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</si>
  <si>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</si>
  <si>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</si>
  <si>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</si>
  <si>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</si>
  <si>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</si>
  <si>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</si>
  <si>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</si>
  <si>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</si>
  <si>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</si>
  <si>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</si>
  <si>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</si>
  <si>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</si>
  <si>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</si>
  <si>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</si>
  <si>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</si>
  <si>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</si>
  <si>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</si>
  <si>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</si>
  <si>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</si>
  <si>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</si>
  <si>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</si>
  <si>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</si>
  <si>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</si>
  <si>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</si>
  <si>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</si>
  <si>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</si>
  <si>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A04.12.014</t>
  </si>
  <si>
    <t>Дуплексное сканирование сосудов гепатобиллиарной зоны</t>
  </si>
  <si>
    <t>A04.12.015</t>
  </si>
  <si>
    <t>Триплексное сканирование вен</t>
  </si>
  <si>
    <t>A04.12.015.001</t>
  </si>
  <si>
    <t>Триплексное сканирование нижней полой вены, подвздошных вен и вен нижних конечностей (комплексное)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</si>
  <si>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</si>
  <si>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</si>
  <si>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</si>
  <si>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</si>
  <si>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</si>
  <si>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</si>
  <si>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A04.12.001.003</t>
  </si>
  <si>
    <t>Ультразвуковая допплерография с медикаментозной пробой</t>
  </si>
  <si>
    <t>A04.12.001.004</t>
  </si>
  <si>
    <t>Ультразвуковая допплеграфия артерий методом мониторирования</t>
  </si>
  <si>
    <t>A04.12.001.005</t>
  </si>
  <si>
    <t>Ультразвуковая допплерография транскраниальная с медикаментозной пробой</t>
  </si>
  <si>
    <t>A04.12.001.006</t>
  </si>
  <si>
    <t>Ультразвуковая допплерография транскраниальная артерий методом мониторирования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</si>
  <si>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</si>
  <si>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</si>
  <si>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</si>
  <si>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</si>
  <si>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</si>
  <si>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</si>
  <si>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</si>
  <si>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</si>
  <si>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</si>
  <si>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</si>
  <si>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</si>
  <si>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</si>
  <si>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</si>
  <si>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</si>
  <si>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</si>
  <si>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</si>
  <si>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</si>
  <si>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</si>
  <si>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дети</t>
  </si>
  <si>
    <t>взрослые</t>
  </si>
  <si>
    <t>Тариф, руб.</t>
  </si>
  <si>
    <t>А27.30.006</t>
  </si>
  <si>
    <t>Молекулярно-генетическое исследование мутаций в гене KRAS в биопсийном (операционном) материале</t>
  </si>
  <si>
    <t>А27.30.007</t>
  </si>
  <si>
    <t>Молекулярно-генетическое исследование мутаций в гене NRAS в биопсийном (операционном) материале</t>
  </si>
  <si>
    <t>А27.30.008</t>
  </si>
  <si>
    <t>Молекулярно-генетическое исследование мутаций в гене BRAF в биопсийном (операционном) материале</t>
  </si>
  <si>
    <t>А27.30.009</t>
  </si>
  <si>
    <t xml:space="preserve">Молекулярно-генетическое исследование мутации V600 BRAF </t>
  </si>
  <si>
    <t>А27.30.010</t>
  </si>
  <si>
    <t>Молекулярно-генетическое исследование мутаций в гене BRCA1 в биопсийном (операционном) материале</t>
  </si>
  <si>
    <t>А27.30.011</t>
  </si>
  <si>
    <t>Молекулярно-генетическое исследование мутаций в гене BRCA2 в биопсийном (операционном) материале</t>
  </si>
  <si>
    <t>А27.30.016</t>
  </si>
  <si>
    <t>Молекулярно-генетическое исследование мутаций в гене EGFR в биопсийном (операционном) материале</t>
  </si>
  <si>
    <t>А27.30.017</t>
  </si>
  <si>
    <t>Молекулярно-генетическое исследование транслокаций гена ALK</t>
  </si>
  <si>
    <t>Эзофагогастроинтестиноскопия</t>
  </si>
  <si>
    <t>Эпифарингоскопия видеоэндоскопическая</t>
  </si>
  <si>
    <t>Эзофагогастроинтестиноскопия трансназальная</t>
  </si>
  <si>
    <t>Эзофагогастроскопия трансназальная</t>
  </si>
  <si>
    <t>A08.30.013.001</t>
  </si>
  <si>
    <t>A27.30.018</t>
  </si>
  <si>
    <t>A09.28.087</t>
  </si>
  <si>
    <t>A08.30.036</t>
  </si>
  <si>
    <t>A27.05.040</t>
  </si>
  <si>
    <t>A08.30.037</t>
  </si>
  <si>
    <t>Код услуги</t>
  </si>
  <si>
    <t>A08.01.001.002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</si>
  <si>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</si>
  <si>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A08.02.001.001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</si>
  <si>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</si>
  <si>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A08.03.002.002</t>
  </si>
  <si>
    <t>Патолого-анатомическое исследование биопсийного (операционного) материала костной ткани с применением иммуногистохимических методов</t>
  </si>
  <si>
    <t>A08.04.002.002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</si>
  <si>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</si>
  <si>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A08.07.002.002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</si>
  <si>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</si>
  <si>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A08.07.004.002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</si>
  <si>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</si>
  <si>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A08.07.007.002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</si>
  <si>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</si>
  <si>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A08.07.009.002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</si>
  <si>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</si>
  <si>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A08.20.009.002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</si>
  <si>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</si>
  <si>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A08.07.005.002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</si>
  <si>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</si>
  <si>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A08.09.001.002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</si>
  <si>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</si>
  <si>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A08.09.002.002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</si>
  <si>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</si>
  <si>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A08.09.005.002</t>
  </si>
  <si>
    <t>Патолого-анатомическое исследование биопсийного (операционного) материала тканей плевры с применением иммуногистохимичских методов</t>
  </si>
  <si>
    <t>A08.14.001.002</t>
  </si>
  <si>
    <t>Патолого-анатомическое исследование биопсийного (операционного) материала печени с применением иммуногистохимичских методов</t>
  </si>
  <si>
    <t>A08.16.002.002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</si>
  <si>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</si>
  <si>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A08.17.001.002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</si>
  <si>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</si>
  <si>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A08.18.001.002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</si>
  <si>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</si>
  <si>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A08.19.001.002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</si>
  <si>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</si>
  <si>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A08.19.002.002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</si>
  <si>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</si>
  <si>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A08.20.001.002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</si>
  <si>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</si>
  <si>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A08.20.003.002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</si>
  <si>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</si>
  <si>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A08.20.005.002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</si>
  <si>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</si>
  <si>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A08.20.006.002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</si>
  <si>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</si>
  <si>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A08.21.003.002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</si>
  <si>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</si>
  <si>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A08.28.005.002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</si>
  <si>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</si>
  <si>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A08.28.009.003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</si>
  <si>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</si>
  <si>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A08.06.003.002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</si>
  <si>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</si>
  <si>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A08.21.001.002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</si>
  <si>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</si>
  <si>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A08.21.002.002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</si>
  <si>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</si>
  <si>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A08.22.002.002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</si>
  <si>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</si>
  <si>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A08.22.003.001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</si>
  <si>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</si>
  <si>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A08.22.006.002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</si>
  <si>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</si>
  <si>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A08.22.007.002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</si>
  <si>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</si>
  <si>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A08.23.002.001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</si>
  <si>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</si>
  <si>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A08.24.001.002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</si>
  <si>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</si>
  <si>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A08.26.004.003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</si>
  <si>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</si>
  <si>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A08.30.012.002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</si>
  <si>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</si>
  <si>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</si>
  <si>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</si>
  <si>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Патолого-анатомическое исследование белка к рецепторам HER2/neu с применением иммуногистохимических методов</t>
  </si>
  <si>
    <t>A08.30.021.001</t>
  </si>
  <si>
    <t>Патолого-анатомическое исследование биопсийного (операционного) материала последа с применением иммуногистохимических методов</t>
  </si>
  <si>
    <t xml:space="preserve">Патолого-анатомическое исследование биопсийного (операционного) материала  пятой категории сложности 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</si>
  <si>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</si>
  <si>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</si>
  <si>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</si>
  <si>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</si>
  <si>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A07.22.002.001</t>
  </si>
  <si>
    <t>Сцинтиграфия щитовидной железы с "Пертехнетатом"</t>
  </si>
  <si>
    <t>A07.22.002.002</t>
  </si>
  <si>
    <t xml:space="preserve">Сцинтиграфия щитовидной железы с "Технетрилом" </t>
  </si>
  <si>
    <t>A07.22.005</t>
  </si>
  <si>
    <t>Сцинтиграфия паращитовидных желез (с "Технетрилом")</t>
  </si>
  <si>
    <t>A07.30.033.002</t>
  </si>
  <si>
    <t>Однофотонная эмиссионная компьютерная томография, совмещенная с компьютерной томографией шеи с "Пертехнетатом" после выполнения сцинтиграфии щитовидной железы</t>
  </si>
  <si>
    <t>A07.30.033.003</t>
  </si>
  <si>
    <t>Однофотонная эмиссионная компьютерная томография, совмещенная с компьютерной томографией шеи с "Технетрилом»" после выполнения сцинтиграфии щитовидной железы или паращитовидных желез</t>
  </si>
  <si>
    <t>A07.28.002</t>
  </si>
  <si>
    <t>Сцинтиграфия почек и мочевыделительной системы</t>
  </si>
  <si>
    <t>A07.28.002.001</t>
  </si>
  <si>
    <t>Сцинтиграфия почек и мочевыделительной системы с функциональными пробами</t>
  </si>
  <si>
    <t>A07.03.001.001</t>
  </si>
  <si>
    <t>Сцинтиграфия костей всего тела (с "Пирфотехом")</t>
  </si>
  <si>
    <t>A07.03.004.001</t>
  </si>
  <si>
    <t>Однофотонная эмиссионная компьютерная томография, совмещенная с компьютерной томографией костей одной области тела, после выполнения сцинтиграфии скелета с "Пирфотехом"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</si>
  <si>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</si>
  <si>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</si>
  <si>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A07.10.003.001</t>
  </si>
  <si>
    <t>Однофотонная эмиссионная компьютерная томография миокарда перфузионная</t>
  </si>
  <si>
    <t>A07.06.007.001</t>
  </si>
  <si>
    <t>Сцинтиграфия сторожевых лимфатических узлов одной области тела + Однофотонная эмиссионная компьютер ная томография, совмещенная с компьютерной томографией сторожевых лимфатических узлов одной области тела</t>
  </si>
  <si>
    <r>
      <t>Диагностика статуса гена ROS1 при немелкоклеточном раке легкого</t>
    </r>
    <r>
      <rPr>
        <vertAlign val="superscript"/>
        <sz val="11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</si>
  <si>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1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</si>
  <si>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</si>
  <si>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</si>
  <si>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1"/>
        <rFont val="Times New Roman"/>
        <family val="1"/>
        <charset val="204"/>
      </rPr>
      <t>1</t>
    </r>
  </si>
  <si>
    <t>Наименование услуги</t>
  </si>
  <si>
    <t>A26.05.019.001</t>
  </si>
  <si>
    <t xml:space="preserve">Определение РНК вируса гепатита C (Hepatitis C virus) в крови методом ПЦР, качественное исследование </t>
  </si>
  <si>
    <t>A26.05.019.003</t>
  </si>
  <si>
    <t xml:space="preserve"> Приложение №29 к Тарифному соглашению  в системе ОМС   Чеченской Республики                                                                                                                                                            на 2026 год</t>
  </si>
  <si>
    <r>
      <t xml:space="preserve">Тарифы на проведение отдельных диагностических исследований в системе ОМС                                                            Чеченской Республики на 2026 год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(в том числе для применения при межучрежденческих взаиморасчетах)</t>
    </r>
  </si>
  <si>
    <t>Неинвазивное пренатальное тестирование (определение внеклеточной ДНК плода по крови матери)</t>
  </si>
  <si>
    <t xml:space="preserve">Лабораторная диагностика для пациентов с хроническим вирусным гепатитом С (оценка стадии фиброза, определение генотипа  вируса гепатита С) </t>
  </si>
  <si>
    <t>A27.20.001</t>
  </si>
  <si>
    <t>Таблица № 1</t>
  </si>
  <si>
    <t>Коэффициенты  перевода базового норматива в тариф</t>
  </si>
  <si>
    <t xml:space="preserve">Позитронно-эмиссионная томография, совмещенная с компьютерной томографией (ПЭТ/КТ) (базовый-35414,40) </t>
  </si>
  <si>
    <t xml:space="preserve">Магнитно-резонансная томография  (МРТ) (базовый-4695,5) </t>
  </si>
  <si>
    <t>3</t>
  </si>
  <si>
    <t xml:space="preserve">Однофотонная эмиссионная компьютерная томография совмещенная с компьютерной томографией (базовый-4 859,60) </t>
  </si>
  <si>
    <t>УЗИ сердечно-сосудистой системы (базовый - 741,8)</t>
  </si>
  <si>
    <t xml:space="preserve">Эндоскопические диагностические исследования (базовый -1360,2) </t>
  </si>
  <si>
    <t xml:space="preserve"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(базовый - 2637,1) </t>
  </si>
  <si>
    <t xml:space="preserve">Компьютерная томография  (КТ)  (базовый-3 438,9) </t>
  </si>
  <si>
    <t xml:space="preserve">Молекулярно-генетические исследования с целью выявления онкологических заболеваний                                 (базовый - 10 693,2) </t>
  </si>
  <si>
    <t>Определение внеклеточ ной ДНК плода по крови матери  (базовый - 14 510,50)</t>
  </si>
  <si>
    <t>Определение РНК - вируса гепатита C в крови методом ПЦР  (базовый - 1 102,3)</t>
  </si>
  <si>
    <t>Оценка стадии фиброза, определение генотипа вируса гепатита С  (базовый - 1 954,20)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</si>
</sst>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0.0000000"/>
    <numFmt numFmtId="165" formatCode="0.00000000"/>
    <numFmt numFmtId="166" formatCode="0.000"/>
    <numFmt numFmtId="167" formatCode="0.000000"/>
    <numFmt numFmtId="168" formatCode="0.00000"/>
    <numFmt numFmtId="169" formatCode="_-* #,##0.000000\ _₽_-;\-* #,##0.000000\ _₽_-;_-* &quot;-&quot;??\ _₽_-;_-@_-"/>
    <numFmt numFmtId="170" formatCode="0.0"/>
    <numFmt numFmtId="171" formatCode="_-* #,##0.00&quot;р.&quot;_-;\-* #,##0.00&quot;р.&quot;_-;_-* &quot;-&quot;??&quot;р.&quot;_-;_-@_-"/>
    <numFmt numFmtId="172" formatCode="_-* #,##0.00_р_._-;\-* #,##0.00_р_._-;_-* &quot;-&quot;??_р_._-;_-@_-"/>
  </numFmts>
  <fonts count="2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name val="Respect"/>
    </font>
    <font>
      <sz val="10"/>
      <color indexed="64"/>
      <name val="Arial"/>
      <family val="2"/>
      <charset val="204"/>
    </font>
    <font>
      <u/>
      <sz val="10"/>
      <color indexed="4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</font>
    <font>
      <sz val="10"/>
      <name val="Times New Roman Cyr"/>
    </font>
    <font>
      <sz val="11"/>
      <color indexed="64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8"/>
      <name val="MS Sans Serif"/>
      <family val="2"/>
      <charset val="204"/>
    </font>
    <font>
      <b/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lightGray">
        <fgColor indexed="22"/>
        <bgColor indexed="22"/>
      </patternFill>
    </fill>
    <fill>
      <patternFill patternType="solid">
        <f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9" fillId="0" borderId="0"/>
    <xf numFmtId="0" fontId="15" fillId="4" borderId="0"/>
    <xf numFmtId="0" fontId="16" fillId="0" borderId="0">
      <alignment vertical="center"/>
    </xf>
    <xf numFmtId="0" fontId="15" fillId="0" borderId="7"/>
    <xf numFmtId="2" fontId="17" fillId="0" borderId="0">
      <alignment horizontal="right"/>
    </xf>
    <xf numFmtId="0" fontId="18" fillId="5" borderId="0">
      <alignment horizontal="left" vertical="center"/>
    </xf>
    <xf numFmtId="0" fontId="19" fillId="0" borderId="0" applyNumberFormat="0" applyFill="0" applyBorder="0" applyProtection="0">
      <alignment vertical="top"/>
      <protection locked="0"/>
    </xf>
    <xf numFmtId="0" fontId="20" fillId="0" borderId="0" applyNumberFormat="0" applyFill="0" applyBorder="0" applyProtection="0"/>
    <xf numFmtId="171" fontId="21" fillId="0" borderId="0" applyFont="0" applyFill="0" applyBorder="0" applyProtection="0"/>
    <xf numFmtId="171" fontId="22" fillId="0" borderId="0" applyFont="0" applyFill="0" applyBorder="0" applyProtection="0"/>
    <xf numFmtId="0" fontId="23" fillId="0" borderId="0" applyFill="0" applyProtection="0"/>
    <xf numFmtId="0" fontId="9" fillId="0" borderId="0"/>
    <xf numFmtId="0" fontId="16" fillId="0" borderId="0"/>
    <xf numFmtId="0" fontId="16" fillId="0" borderId="0"/>
    <xf numFmtId="0" fontId="9" fillId="0" borderId="0"/>
    <xf numFmtId="0" fontId="21" fillId="0" borderId="0">
      <alignment vertical="top"/>
    </xf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6" fillId="0" borderId="0">
      <alignment horizontal="left"/>
    </xf>
    <xf numFmtId="0" fontId="9" fillId="0" borderId="0"/>
    <xf numFmtId="0" fontId="9" fillId="0" borderId="0"/>
    <xf numFmtId="0" fontId="21" fillId="0" borderId="0"/>
    <xf numFmtId="0" fontId="24" fillId="0" borderId="0"/>
    <xf numFmtId="0" fontId="24" fillId="0" borderId="0"/>
    <xf numFmtId="0" fontId="9" fillId="0" borderId="0"/>
    <xf numFmtId="0" fontId="9" fillId="0" borderId="0"/>
    <xf numFmtId="9" fontId="16" fillId="0" borderId="0" applyFont="0" applyFill="0" applyBorder="0" applyProtection="0"/>
    <xf numFmtId="9" fontId="16" fillId="0" borderId="0" applyFont="0" applyFill="0" applyBorder="0" applyProtection="0"/>
    <xf numFmtId="9" fontId="9" fillId="0" borderId="0" applyFont="0" applyFill="0" applyBorder="0" applyProtection="0"/>
    <xf numFmtId="9" fontId="16" fillId="0" borderId="0" applyFont="0" applyFill="0" applyBorder="0" applyProtection="0"/>
    <xf numFmtId="9" fontId="16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23" fillId="0" borderId="0" applyFont="0" applyFill="0" applyBorder="0" applyProtection="0"/>
    <xf numFmtId="9" fontId="9" fillId="0" borderId="0" applyFont="0" applyFill="0" applyBorder="0" applyProtection="0"/>
    <xf numFmtId="9" fontId="23" fillId="0" borderId="0" applyFont="0" applyFill="0" applyBorder="0" applyProtection="0"/>
    <xf numFmtId="9" fontId="9" fillId="0" borderId="0" applyFont="0" applyFill="0" applyBorder="0" applyProtection="0"/>
    <xf numFmtId="9" fontId="16" fillId="0" borderId="0" applyFont="0" applyFill="0" applyBorder="0" applyProtection="0"/>
    <xf numFmtId="9" fontId="9" fillId="0" borderId="0" applyFont="0" applyFill="0" applyBorder="0" applyProtection="0"/>
    <xf numFmtId="38" fontId="15" fillId="0" borderId="0" applyFont="0" applyFill="0" applyBorder="0" applyProtection="0"/>
    <xf numFmtId="40" fontId="15" fillId="0" borderId="0" applyFont="0" applyFill="0" applyBorder="0" applyProtection="0"/>
    <xf numFmtId="43" fontId="9" fillId="0" borderId="0" applyFont="0" applyFill="0" applyBorder="0" applyProtection="0"/>
    <xf numFmtId="172" fontId="16" fillId="0" borderId="0" applyFont="0" applyFill="0" applyBorder="0" applyProtection="0"/>
    <xf numFmtId="172" fontId="21" fillId="0" borderId="0" applyFont="0" applyFill="0" applyBorder="0" applyProtection="0"/>
    <xf numFmtId="172" fontId="23" fillId="0" borderId="0" applyFont="0" applyFill="0" applyBorder="0" applyProtection="0"/>
    <xf numFmtId="43" fontId="21" fillId="0" borderId="0" applyFont="0" applyFill="0" applyBorder="0" applyProtection="0"/>
    <xf numFmtId="43" fontId="21" fillId="0" borderId="0" applyFont="0" applyFill="0" applyBorder="0" applyProtection="0"/>
    <xf numFmtId="172" fontId="21" fillId="0" borderId="0" applyFont="0" applyFill="0" applyBorder="0" applyProtection="0"/>
    <xf numFmtId="172" fontId="23" fillId="0" borderId="0" applyFont="0" applyFill="0" applyBorder="0" applyProtection="0"/>
    <xf numFmtId="172" fontId="23" fillId="0" borderId="0" applyFont="0" applyFill="0" applyBorder="0" applyProtection="0"/>
    <xf numFmtId="43" fontId="16" fillId="0" borderId="0" applyFont="0" applyFill="0" applyBorder="0" applyProtection="0"/>
    <xf numFmtId="172" fontId="16" fillId="0" borderId="0" applyFont="0" applyFill="0" applyBorder="0" applyProtection="0"/>
    <xf numFmtId="0" fontId="9" fillId="0" borderId="0"/>
    <xf numFmtId="43" fontId="9" fillId="0" borderId="0" applyFont="0" applyFill="0" applyBorder="0" applyProtection="0"/>
    <xf numFmtId="0" fontId="9" fillId="0" borderId="0"/>
    <xf numFmtId="43" fontId="9" fillId="0" borderId="0" applyFont="0" applyFill="0" applyBorder="0" applyProtection="0"/>
    <xf numFmtId="0" fontId="18" fillId="0" borderId="0"/>
    <xf numFmtId="0" fontId="18" fillId="0" borderId="0"/>
    <xf numFmtId="172" fontId="27" fillId="0" borderId="0" applyFont="0" applyFill="0" applyBorder="0" applyAlignment="0" applyProtection="0"/>
    <xf numFmtId="0" fontId="1" fillId="0" borderId="0" applyFill="0" applyProtection="0"/>
    <xf numFmtId="43" fontId="28" fillId="0" borderId="0" applyFont="0" applyFill="0" applyBorder="0" applyAlignment="0" applyProtection="0"/>
    <xf numFmtId="0" fontId="1" fillId="0" borderId="0" applyFill="0" applyProtection="0"/>
  </cellStyleXfs>
  <cellXfs count="84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3" fontId="10" fillId="0" borderId="1" xfId="4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7" fontId="10" fillId="0" borderId="2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0" fillId="0" borderId="0" xfId="0" applyNumberFormat="1" applyBorder="1" applyAlignment="1">
      <alignment vertical="center"/>
    </xf>
    <xf numFmtId="168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0" fontId="10" fillId="0" borderId="2" xfId="0" applyFont="1" applyFill="1" applyBorder="1" applyAlignment="1">
      <alignment horizontal="justify" vertical="center"/>
    </xf>
    <xf numFmtId="0" fontId="10" fillId="0" borderId="5" xfId="0" applyFont="1" applyFill="1" applyBorder="1" applyAlignment="1">
      <alignment horizontal="justify" vertical="center"/>
    </xf>
    <xf numFmtId="164" fontId="0" fillId="0" borderId="0" xfId="0" applyNumberFormat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3" fontId="10" fillId="0" borderId="1" xfId="4" applyFont="1" applyFill="1" applyBorder="1" applyAlignment="1">
      <alignment horizontal="center" vertical="center"/>
    </xf>
    <xf numFmtId="170" fontId="12" fillId="0" borderId="1" xfId="0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49" fontId="7" fillId="3" borderId="3" xfId="0" applyNumberFormat="1" applyFont="1" applyFill="1" applyBorder="1" applyAlignment="1">
      <alignment horizontal="left" vertical="center" wrapText="1"/>
    </xf>
    <xf numFmtId="43" fontId="0" fillId="0" borderId="1" xfId="4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</cellXfs>
  <cellStyles count="78">
    <cellStyle name="1Normal" xfId="6"/>
    <cellStyle name="Excel Built-in Normal" xfId="1"/>
    <cellStyle name="Excel Built-in Normal 2" xfId="2"/>
    <cellStyle name="Excel Built-in Normal 2 2" xfId="3"/>
    <cellStyle name="Excel Built-in Normal 3" xfId="7"/>
    <cellStyle name="Norma11l" xfId="8"/>
    <cellStyle name="Normal_3_IBinc" xfId="9"/>
    <cellStyle name="S5" xfId="10"/>
    <cellStyle name="Гиперссылка 2" xfId="11"/>
    <cellStyle name="Гиперссылка 3" xfId="12"/>
    <cellStyle name="Денежный 2" xfId="13"/>
    <cellStyle name="Денежный 3" xfId="14"/>
    <cellStyle name="Обычный" xfId="0" builtinId="0"/>
    <cellStyle name="Обычный 10" xfId="15"/>
    <cellStyle name="Обычный 11" xfId="16"/>
    <cellStyle name="Обычный 12" xfId="68"/>
    <cellStyle name="Обычный 12 2" xfId="70"/>
    <cellStyle name="Обычный 13" xfId="5"/>
    <cellStyle name="Обычный 14" xfId="72"/>
    <cellStyle name="Обычный 2" xfId="17"/>
    <cellStyle name="Обычный 2 2" xfId="18"/>
    <cellStyle name="Обычный 2 2 2" xfId="19"/>
    <cellStyle name="Обычный 2 2 2 2" xfId="20"/>
    <cellStyle name="Обычный 2 2 3" xfId="21"/>
    <cellStyle name="Обычный 2 2 3 2" xfId="22"/>
    <cellStyle name="Обычный 2 3" xfId="23"/>
    <cellStyle name="Обычный 2 4" xfId="24"/>
    <cellStyle name="Обычный 2 5" xfId="25"/>
    <cellStyle name="Обычный 2 6" xfId="26"/>
    <cellStyle name="Обычный 2 7" xfId="73"/>
    <cellStyle name="Обычный 3" xfId="27"/>
    <cellStyle name="Обычный 3 2" xfId="28"/>
    <cellStyle name="Обычный 3 3" xfId="29"/>
    <cellStyle name="Обычный 3 4" xfId="75"/>
    <cellStyle name="Обычный 4" xfId="30"/>
    <cellStyle name="Обычный 4 2" xfId="31"/>
    <cellStyle name="Обычный 4 3" xfId="32"/>
    <cellStyle name="Обычный 4 4" xfId="33"/>
    <cellStyle name="Обычный 4 5" xfId="77"/>
    <cellStyle name="Обычный 5" xfId="34"/>
    <cellStyle name="Обычный 5 2" xfId="35"/>
    <cellStyle name="Обычный 5 3" xfId="36"/>
    <cellStyle name="Обычный 6" xfId="37"/>
    <cellStyle name="Обычный 7" xfId="38"/>
    <cellStyle name="Обычный 7 2" xfId="39"/>
    <cellStyle name="Обычный 8" xfId="40"/>
    <cellStyle name="Обычный 9" xfId="41"/>
    <cellStyle name="Процентный 2" xfId="42"/>
    <cellStyle name="Процентный 2 2" xfId="43"/>
    <cellStyle name="Процентный 2 3" xfId="44"/>
    <cellStyle name="Процентный 3" xfId="45"/>
    <cellStyle name="Процентный 3 2" xfId="46"/>
    <cellStyle name="Процентный 4" xfId="47"/>
    <cellStyle name="Процентный 4 2" xfId="48"/>
    <cellStyle name="Процентный 4 2 2" xfId="49"/>
    <cellStyle name="Процентный 4 2 3" xfId="50"/>
    <cellStyle name="Процентный 5" xfId="51"/>
    <cellStyle name="Процентный 6" xfId="52"/>
    <cellStyle name="Процентный 7" xfId="53"/>
    <cellStyle name="Процентный 8" xfId="54"/>
    <cellStyle name="Тысячи [0]_Chart1 (Sales &amp; Costs)" xfId="55"/>
    <cellStyle name="Тысячи_Chart1 (Sales &amp; Costs)" xfId="56"/>
    <cellStyle name="Финансовый" xfId="4" builtinId="3"/>
    <cellStyle name="Финансовый 10" xfId="74"/>
    <cellStyle name="Финансовый 2" xfId="58"/>
    <cellStyle name="Финансовый 2 2" xfId="59"/>
    <cellStyle name="Финансовый 2 3" xfId="60"/>
    <cellStyle name="Финансовый 2 4" xfId="61"/>
    <cellStyle name="Финансовый 2 5" xfId="62"/>
    <cellStyle name="Финансовый 2 6" xfId="76"/>
    <cellStyle name="Финансовый 3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9"/>
    <cellStyle name="Финансовый 8 2" xfId="71"/>
    <cellStyle name="Финансовый 9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33"/>
  <sheetViews>
    <sheetView tabSelected="1" zoomScale="98" zoomScaleNormal="98" workbookViewId="0">
      <pane ySplit="8" topLeftCell="A9" activePane="bottomLeft" state="frozen"/>
      <selection pane="bottomLeft" activeCell="K6" sqref="K6"/>
    </sheetView>
  </sheetViews>
  <sheetFormatPr defaultColWidth="9.140625" defaultRowHeight="15"/>
  <cols>
    <col min="1" max="1" width="9.140625" style="30"/>
    <col min="2" max="2" width="17.140625" style="30" customWidth="1"/>
    <col min="3" max="3" width="55.28515625" style="30" customWidth="1"/>
    <col min="4" max="4" width="12.42578125" style="30" bestFit="1" customWidth="1"/>
    <col min="5" max="5" width="12.85546875" style="30" customWidth="1"/>
    <col min="6" max="6" width="12.7109375" style="30" customWidth="1"/>
    <col min="7" max="7" width="15" style="30" customWidth="1"/>
    <col min="8" max="8" width="13.85546875" style="32" customWidth="1"/>
    <col min="9" max="9" width="10.7109375" style="32" customWidth="1"/>
    <col min="10" max="10" width="17.7109375" style="32" customWidth="1"/>
    <col min="11" max="11" width="102.85546875" style="32" customWidth="1"/>
    <col min="12" max="12" width="20.7109375" style="32" customWidth="1"/>
    <col min="13" max="16384" width="9.140625" style="32"/>
  </cols>
  <sheetData>
    <row r="3" spans="1:9" ht="54.75" customHeight="1">
      <c r="D3" s="63" t="s">
        <v>630</v>
      </c>
      <c r="E3" s="63"/>
      <c r="F3" s="63"/>
      <c r="G3" s="63"/>
    </row>
    <row r="4" spans="1:9" ht="57.2" customHeight="1">
      <c r="B4" s="64" t="s">
        <v>631</v>
      </c>
      <c r="C4" s="64"/>
      <c r="D4" s="64"/>
      <c r="E4" s="64"/>
      <c r="F4" s="64"/>
      <c r="G4" s="64"/>
    </row>
    <row r="5" spans="1:9" ht="24" customHeight="1">
      <c r="B5" s="26"/>
      <c r="C5" s="26"/>
      <c r="D5" s="26"/>
      <c r="E5" s="26"/>
      <c r="F5" s="26"/>
      <c r="G5" s="25" t="s">
        <v>635</v>
      </c>
    </row>
    <row r="6" spans="1:9" ht="51" customHeight="1">
      <c r="B6" s="15" t="s">
        <v>512</v>
      </c>
      <c r="C6" s="15" t="s">
        <v>626</v>
      </c>
      <c r="D6" s="65" t="s">
        <v>485</v>
      </c>
      <c r="E6" s="65"/>
      <c r="F6" s="66" t="s">
        <v>636</v>
      </c>
      <c r="G6" s="67"/>
      <c r="H6" s="33"/>
    </row>
    <row r="7" spans="1:9" ht="25.5" customHeight="1">
      <c r="B7" s="15"/>
      <c r="C7" s="15"/>
      <c r="D7" s="1" t="s">
        <v>483</v>
      </c>
      <c r="E7" s="1" t="s">
        <v>484</v>
      </c>
      <c r="F7" s="20" t="s">
        <v>483</v>
      </c>
      <c r="G7" s="1" t="s">
        <v>484</v>
      </c>
      <c r="H7" s="33"/>
    </row>
    <row r="8" spans="1:9" ht="21.75" customHeight="1">
      <c r="A8" s="31">
        <v>1</v>
      </c>
      <c r="B8" s="15">
        <v>2</v>
      </c>
      <c r="C8" s="15">
        <v>3</v>
      </c>
      <c r="D8" s="27">
        <v>4</v>
      </c>
      <c r="E8" s="27">
        <v>5</v>
      </c>
      <c r="F8" s="29">
        <v>6</v>
      </c>
      <c r="G8" s="28">
        <v>7</v>
      </c>
      <c r="H8" s="33"/>
    </row>
    <row r="9" spans="1:9" ht="35.450000000000003" customHeight="1">
      <c r="B9" s="58">
        <v>1</v>
      </c>
      <c r="C9" s="68" t="s">
        <v>644</v>
      </c>
      <c r="D9" s="69"/>
      <c r="E9" s="69"/>
      <c r="F9" s="69"/>
      <c r="G9" s="70"/>
      <c r="H9" s="22"/>
      <c r="I9" s="22"/>
    </row>
    <row r="10" spans="1:9">
      <c r="B10" s="2" t="s">
        <v>249</v>
      </c>
      <c r="C10" s="3" t="s">
        <v>250</v>
      </c>
      <c r="D10" s="7">
        <v>4208.04</v>
      </c>
      <c r="E10" s="7">
        <v>4208.04</v>
      </c>
      <c r="F10" s="21">
        <f t="shared" ref="F10:F41" si="0">D10/3438.9</f>
        <v>1.223658728081654</v>
      </c>
      <c r="G10" s="8">
        <f t="shared" ref="G10:G41" si="1">E10/3438.9</f>
        <v>1.223658728081654</v>
      </c>
      <c r="H10" s="34"/>
      <c r="I10" s="34"/>
    </row>
    <row r="11" spans="1:9">
      <c r="B11" s="2" t="s">
        <v>251</v>
      </c>
      <c r="C11" s="3" t="s">
        <v>252</v>
      </c>
      <c r="D11" s="7">
        <v>4208.04</v>
      </c>
      <c r="E11" s="7">
        <v>4208.04</v>
      </c>
      <c r="F11" s="8">
        <f t="shared" si="0"/>
        <v>1.223658728081654</v>
      </c>
      <c r="G11" s="23">
        <f t="shared" si="1"/>
        <v>1.223658728081654</v>
      </c>
    </row>
    <row r="12" spans="1:9">
      <c r="B12" s="2" t="s">
        <v>253</v>
      </c>
      <c r="C12" s="4" t="s">
        <v>254</v>
      </c>
      <c r="D12" s="7">
        <v>4208.04</v>
      </c>
      <c r="E12" s="7">
        <v>4208.04</v>
      </c>
      <c r="F12" s="8">
        <f t="shared" si="0"/>
        <v>1.223658728081654</v>
      </c>
      <c r="G12" s="8">
        <f t="shared" si="1"/>
        <v>1.223658728081654</v>
      </c>
    </row>
    <row r="13" spans="1:9">
      <c r="B13" s="2" t="s">
        <v>255</v>
      </c>
      <c r="C13" s="4" t="s">
        <v>256</v>
      </c>
      <c r="D13" s="7">
        <v>1423.89</v>
      </c>
      <c r="E13" s="7">
        <v>1423.89</v>
      </c>
      <c r="F13" s="8">
        <f t="shared" si="0"/>
        <v>0.41405391258832769</v>
      </c>
      <c r="G13" s="8">
        <f t="shared" si="1"/>
        <v>0.41405391258832769</v>
      </c>
    </row>
    <row r="14" spans="1:9">
      <c r="B14" s="2" t="s">
        <v>257</v>
      </c>
      <c r="C14" s="3" t="s">
        <v>258</v>
      </c>
      <c r="D14" s="7">
        <v>5631.92</v>
      </c>
      <c r="E14" s="7">
        <v>5631.92</v>
      </c>
      <c r="F14" s="8">
        <f t="shared" si="0"/>
        <v>1.6377097327633836</v>
      </c>
      <c r="G14" s="8">
        <f t="shared" si="1"/>
        <v>1.6377097327633836</v>
      </c>
    </row>
    <row r="15" spans="1:9" ht="30">
      <c r="B15" s="5" t="s">
        <v>259</v>
      </c>
      <c r="C15" s="6" t="s">
        <v>260</v>
      </c>
      <c r="D15" s="7">
        <v>5382.74</v>
      </c>
      <c r="E15" s="7">
        <v>5382.74</v>
      </c>
      <c r="F15" s="8">
        <f t="shared" si="0"/>
        <v>1.5652505161534211</v>
      </c>
      <c r="G15" s="8">
        <f t="shared" si="1"/>
        <v>1.5652505161534211</v>
      </c>
    </row>
    <row r="16" spans="1:9">
      <c r="B16" s="5" t="s">
        <v>261</v>
      </c>
      <c r="C16" s="6" t="s">
        <v>262</v>
      </c>
      <c r="D16" s="7">
        <v>2491.8000000000002</v>
      </c>
      <c r="E16" s="7">
        <v>2491.8000000000002</v>
      </c>
      <c r="F16" s="8">
        <f t="shared" si="0"/>
        <v>0.72459216609962496</v>
      </c>
      <c r="G16" s="8">
        <f t="shared" si="1"/>
        <v>0.72459216609962496</v>
      </c>
    </row>
    <row r="17" spans="2:7">
      <c r="B17" s="2" t="s">
        <v>263</v>
      </c>
      <c r="C17" s="3" t="s">
        <v>264</v>
      </c>
      <c r="D17" s="7">
        <v>4208.04</v>
      </c>
      <c r="E17" s="7">
        <v>4208.04</v>
      </c>
      <c r="F17" s="8">
        <f t="shared" si="0"/>
        <v>1.223658728081654</v>
      </c>
      <c r="G17" s="8">
        <f t="shared" si="1"/>
        <v>1.223658728081654</v>
      </c>
    </row>
    <row r="18" spans="2:7">
      <c r="B18" s="2" t="s">
        <v>265</v>
      </c>
      <c r="C18" s="3" t="s">
        <v>266</v>
      </c>
      <c r="D18" s="7">
        <v>4670.8</v>
      </c>
      <c r="E18" s="7">
        <v>4670.8</v>
      </c>
      <c r="F18" s="8">
        <f t="shared" si="0"/>
        <v>1.3582250138125564</v>
      </c>
      <c r="G18" s="8">
        <f t="shared" si="1"/>
        <v>1.3582250138125564</v>
      </c>
    </row>
    <row r="19" spans="2:7" ht="30">
      <c r="B19" s="2" t="s">
        <v>267</v>
      </c>
      <c r="C19" s="3" t="s">
        <v>268</v>
      </c>
      <c r="D19" s="7">
        <v>4670.8</v>
      </c>
      <c r="E19" s="7">
        <v>4670.8</v>
      </c>
      <c r="F19" s="8">
        <f t="shared" si="0"/>
        <v>1.3582250138125564</v>
      </c>
      <c r="G19" s="8">
        <f t="shared" si="1"/>
        <v>1.3582250138125564</v>
      </c>
    </row>
    <row r="20" spans="2:7" ht="30">
      <c r="B20" s="2" t="s">
        <v>269</v>
      </c>
      <c r="C20" s="3" t="s">
        <v>270</v>
      </c>
      <c r="D20" s="7">
        <v>4670.8</v>
      </c>
      <c r="E20" s="7">
        <v>4670.8</v>
      </c>
      <c r="F20" s="8">
        <f t="shared" si="0"/>
        <v>1.3582250138125564</v>
      </c>
      <c r="G20" s="8">
        <f t="shared" si="1"/>
        <v>1.3582250138125564</v>
      </c>
    </row>
    <row r="21" spans="2:7" ht="30">
      <c r="B21" s="2" t="s">
        <v>271</v>
      </c>
      <c r="C21" s="3" t="s">
        <v>272</v>
      </c>
      <c r="D21" s="7">
        <v>4670.8</v>
      </c>
      <c r="E21" s="7">
        <v>4670.8</v>
      </c>
      <c r="F21" s="8">
        <f t="shared" si="0"/>
        <v>1.3582250138125564</v>
      </c>
      <c r="G21" s="8">
        <f t="shared" si="1"/>
        <v>1.3582250138125564</v>
      </c>
    </row>
    <row r="22" spans="2:7" ht="30">
      <c r="B22" s="2" t="s">
        <v>273</v>
      </c>
      <c r="C22" s="3" t="s">
        <v>274</v>
      </c>
      <c r="D22" s="7">
        <v>4670.8</v>
      </c>
      <c r="E22" s="7">
        <v>4670.8</v>
      </c>
      <c r="F22" s="8">
        <f t="shared" si="0"/>
        <v>1.3582250138125564</v>
      </c>
      <c r="G22" s="8">
        <f t="shared" si="1"/>
        <v>1.3582250138125564</v>
      </c>
    </row>
    <row r="23" spans="2:7" ht="30">
      <c r="B23" s="2" t="s">
        <v>275</v>
      </c>
      <c r="C23" s="3" t="s">
        <v>276</v>
      </c>
      <c r="D23" s="7">
        <v>4670.8</v>
      </c>
      <c r="E23" s="7">
        <v>4670.8</v>
      </c>
      <c r="F23" s="8">
        <f t="shared" si="0"/>
        <v>1.3582250138125564</v>
      </c>
      <c r="G23" s="8">
        <f t="shared" si="1"/>
        <v>1.3582250138125564</v>
      </c>
    </row>
    <row r="24" spans="2:7" ht="30">
      <c r="B24" s="2" t="s">
        <v>277</v>
      </c>
      <c r="C24" s="3" t="s">
        <v>278</v>
      </c>
      <c r="D24" s="7">
        <v>4670.8</v>
      </c>
      <c r="E24" s="7">
        <v>4670.8</v>
      </c>
      <c r="F24" s="8">
        <f t="shared" si="0"/>
        <v>1.3582250138125564</v>
      </c>
      <c r="G24" s="8">
        <f t="shared" si="1"/>
        <v>1.3582250138125564</v>
      </c>
    </row>
    <row r="25" spans="2:7" ht="45">
      <c r="B25" s="2" t="s">
        <v>279</v>
      </c>
      <c r="C25" s="3" t="s">
        <v>280</v>
      </c>
      <c r="D25" s="7">
        <v>4670.8</v>
      </c>
      <c r="E25" s="7">
        <v>4670.8</v>
      </c>
      <c r="F25" s="8">
        <f t="shared" si="0"/>
        <v>1.3582250138125564</v>
      </c>
      <c r="G25" s="8">
        <f t="shared" si="1"/>
        <v>1.3582250138125564</v>
      </c>
    </row>
    <row r="26" spans="2:7" ht="30">
      <c r="B26" s="2" t="s">
        <v>281</v>
      </c>
      <c r="C26" s="3" t="s">
        <v>282</v>
      </c>
      <c r="D26" s="7">
        <v>4670.8</v>
      </c>
      <c r="E26" s="7">
        <v>4670.8</v>
      </c>
      <c r="F26" s="8">
        <f t="shared" si="0"/>
        <v>1.3582250138125564</v>
      </c>
      <c r="G26" s="8">
        <f t="shared" si="1"/>
        <v>1.3582250138125564</v>
      </c>
    </row>
    <row r="27" spans="2:7" ht="30">
      <c r="B27" s="2" t="s">
        <v>283</v>
      </c>
      <c r="C27" s="3" t="s">
        <v>284</v>
      </c>
      <c r="D27" s="7">
        <v>4670.8</v>
      </c>
      <c r="E27" s="7">
        <v>4670.8</v>
      </c>
      <c r="F27" s="8">
        <f t="shared" si="0"/>
        <v>1.3582250138125564</v>
      </c>
      <c r="G27" s="8">
        <f t="shared" si="1"/>
        <v>1.3582250138125564</v>
      </c>
    </row>
    <row r="28" spans="2:7" ht="30">
      <c r="B28" s="2" t="s">
        <v>285</v>
      </c>
      <c r="C28" s="3" t="s">
        <v>286</v>
      </c>
      <c r="D28" s="7">
        <v>4670.8</v>
      </c>
      <c r="E28" s="7">
        <v>4670.8</v>
      </c>
      <c r="F28" s="8">
        <f t="shared" si="0"/>
        <v>1.3582250138125564</v>
      </c>
      <c r="G28" s="8">
        <f t="shared" si="1"/>
        <v>1.3582250138125564</v>
      </c>
    </row>
    <row r="29" spans="2:7">
      <c r="B29" s="2" t="s">
        <v>287</v>
      </c>
      <c r="C29" s="3" t="s">
        <v>288</v>
      </c>
      <c r="D29" s="7">
        <v>4670.8</v>
      </c>
      <c r="E29" s="7">
        <v>4670.8</v>
      </c>
      <c r="F29" s="8">
        <f t="shared" si="0"/>
        <v>1.3582250138125564</v>
      </c>
      <c r="G29" s="8">
        <f t="shared" si="1"/>
        <v>1.3582250138125564</v>
      </c>
    </row>
    <row r="30" spans="2:7" ht="45">
      <c r="B30" s="2" t="s">
        <v>289</v>
      </c>
      <c r="C30" s="3" t="s">
        <v>290</v>
      </c>
      <c r="D30" s="7">
        <v>4670.8</v>
      </c>
      <c r="E30" s="7">
        <v>4670.8</v>
      </c>
      <c r="F30" s="8">
        <f t="shared" si="0"/>
        <v>1.3582250138125564</v>
      </c>
      <c r="G30" s="8">
        <f t="shared" si="1"/>
        <v>1.3582250138125564</v>
      </c>
    </row>
    <row r="31" spans="2:7" ht="30">
      <c r="B31" s="2" t="s">
        <v>291</v>
      </c>
      <c r="C31" s="3" t="s">
        <v>292</v>
      </c>
      <c r="D31" s="7">
        <v>4670.8</v>
      </c>
      <c r="E31" s="7">
        <v>4670.8</v>
      </c>
      <c r="F31" s="8">
        <f t="shared" si="0"/>
        <v>1.3582250138125564</v>
      </c>
      <c r="G31" s="8">
        <f t="shared" si="1"/>
        <v>1.3582250138125564</v>
      </c>
    </row>
    <row r="32" spans="2:7">
      <c r="B32" s="2" t="s">
        <v>293</v>
      </c>
      <c r="C32" s="3" t="s">
        <v>294</v>
      </c>
      <c r="D32" s="7">
        <v>1779.86</v>
      </c>
      <c r="E32" s="7">
        <v>1779.86</v>
      </c>
      <c r="F32" s="8">
        <f t="shared" si="0"/>
        <v>0.51756666375876004</v>
      </c>
      <c r="G32" s="8">
        <f t="shared" si="1"/>
        <v>0.51756666375876004</v>
      </c>
    </row>
    <row r="33" spans="2:7" ht="30">
      <c r="B33" s="2" t="s">
        <v>295</v>
      </c>
      <c r="C33" s="3" t="s">
        <v>296</v>
      </c>
      <c r="D33" s="7">
        <v>4670.8</v>
      </c>
      <c r="E33" s="7">
        <v>4670.8</v>
      </c>
      <c r="F33" s="8">
        <f t="shared" si="0"/>
        <v>1.3582250138125564</v>
      </c>
      <c r="G33" s="8">
        <f t="shared" si="1"/>
        <v>1.3582250138125564</v>
      </c>
    </row>
    <row r="34" spans="2:7" ht="30">
      <c r="B34" s="2" t="s">
        <v>297</v>
      </c>
      <c r="C34" s="3" t="s">
        <v>298</v>
      </c>
      <c r="D34" s="7">
        <v>4670.8</v>
      </c>
      <c r="E34" s="7">
        <v>4670.8</v>
      </c>
      <c r="F34" s="8">
        <f t="shared" si="0"/>
        <v>1.3582250138125564</v>
      </c>
      <c r="G34" s="8">
        <f t="shared" si="1"/>
        <v>1.3582250138125564</v>
      </c>
    </row>
    <row r="35" spans="2:7">
      <c r="B35" s="2" t="s">
        <v>299</v>
      </c>
      <c r="C35" s="3" t="s">
        <v>300</v>
      </c>
      <c r="D35" s="7">
        <v>1601.87</v>
      </c>
      <c r="E35" s="7">
        <v>1601.87</v>
      </c>
      <c r="F35" s="8">
        <f t="shared" si="0"/>
        <v>0.46580883422024483</v>
      </c>
      <c r="G35" s="8">
        <f t="shared" si="1"/>
        <v>0.46580883422024483</v>
      </c>
    </row>
    <row r="36" spans="2:7" ht="30">
      <c r="B36" s="2" t="s">
        <v>301</v>
      </c>
      <c r="C36" s="3" t="s">
        <v>302</v>
      </c>
      <c r="D36" s="7">
        <v>4670.8</v>
      </c>
      <c r="E36" s="7">
        <v>4670.8</v>
      </c>
      <c r="F36" s="8">
        <f t="shared" si="0"/>
        <v>1.3582250138125564</v>
      </c>
      <c r="G36" s="8">
        <f t="shared" si="1"/>
        <v>1.3582250138125564</v>
      </c>
    </row>
    <row r="37" spans="2:7">
      <c r="B37" s="2" t="s">
        <v>303</v>
      </c>
      <c r="C37" s="3" t="s">
        <v>304</v>
      </c>
      <c r="D37" s="7">
        <v>2135.83</v>
      </c>
      <c r="E37" s="7">
        <v>2135.83</v>
      </c>
      <c r="F37" s="8">
        <f t="shared" si="0"/>
        <v>0.62107941492919239</v>
      </c>
      <c r="G37" s="8">
        <f t="shared" si="1"/>
        <v>0.62107941492919239</v>
      </c>
    </row>
    <row r="38" spans="2:7" ht="30">
      <c r="B38" s="2" t="s">
        <v>305</v>
      </c>
      <c r="C38" s="3" t="s">
        <v>306</v>
      </c>
      <c r="D38" s="7">
        <v>4670.8</v>
      </c>
      <c r="E38" s="7">
        <v>4670.8</v>
      </c>
      <c r="F38" s="8">
        <f t="shared" si="0"/>
        <v>1.3582250138125564</v>
      </c>
      <c r="G38" s="8">
        <f t="shared" si="1"/>
        <v>1.3582250138125564</v>
      </c>
    </row>
    <row r="39" spans="2:7">
      <c r="B39" s="2" t="s">
        <v>307</v>
      </c>
      <c r="C39" s="3" t="s">
        <v>308</v>
      </c>
      <c r="D39" s="7">
        <v>4670.8</v>
      </c>
      <c r="E39" s="7">
        <v>4670.8</v>
      </c>
      <c r="F39" s="8">
        <f t="shared" si="0"/>
        <v>1.3582250138125564</v>
      </c>
      <c r="G39" s="8">
        <f t="shared" si="1"/>
        <v>1.3582250138125564</v>
      </c>
    </row>
    <row r="40" spans="2:7">
      <c r="B40" s="2" t="s">
        <v>309</v>
      </c>
      <c r="C40" s="3" t="s">
        <v>310</v>
      </c>
      <c r="D40" s="7">
        <v>1423.89</v>
      </c>
      <c r="E40" s="7">
        <v>1423.89</v>
      </c>
      <c r="F40" s="8">
        <f t="shared" si="0"/>
        <v>0.41405391258832769</v>
      </c>
      <c r="G40" s="8">
        <f t="shared" si="1"/>
        <v>0.41405391258832769</v>
      </c>
    </row>
    <row r="41" spans="2:7" ht="30">
      <c r="B41" s="2" t="s">
        <v>311</v>
      </c>
      <c r="C41" s="3" t="s">
        <v>312</v>
      </c>
      <c r="D41" s="7">
        <v>1779.86</v>
      </c>
      <c r="E41" s="7">
        <v>1779.86</v>
      </c>
      <c r="F41" s="8">
        <f t="shared" si="0"/>
        <v>0.51756666375876004</v>
      </c>
      <c r="G41" s="8">
        <f t="shared" si="1"/>
        <v>0.51756666375876004</v>
      </c>
    </row>
    <row r="42" spans="2:7" ht="30">
      <c r="B42" s="2" t="s">
        <v>313</v>
      </c>
      <c r="C42" s="3" t="s">
        <v>314</v>
      </c>
      <c r="D42" s="7">
        <v>2135.83</v>
      </c>
      <c r="E42" s="7">
        <v>2135.83</v>
      </c>
      <c r="F42" s="8">
        <f t="shared" ref="F42:F73" si="2">D42/3438.9</f>
        <v>0.62107941492919239</v>
      </c>
      <c r="G42" s="8">
        <f t="shared" ref="G42:G73" si="3">E42/3438.9</f>
        <v>0.62107941492919239</v>
      </c>
    </row>
    <row r="43" spans="2:7" ht="30">
      <c r="B43" s="2" t="s">
        <v>315</v>
      </c>
      <c r="C43" s="3" t="s">
        <v>316</v>
      </c>
      <c r="D43" s="7">
        <v>4670.8</v>
      </c>
      <c r="E43" s="7">
        <v>4670.8</v>
      </c>
      <c r="F43" s="8">
        <f t="shared" si="2"/>
        <v>1.3582250138125564</v>
      </c>
      <c r="G43" s="8">
        <f t="shared" si="3"/>
        <v>1.3582250138125564</v>
      </c>
    </row>
    <row r="44" spans="2:7">
      <c r="B44" s="2" t="s">
        <v>317</v>
      </c>
      <c r="C44" s="3" t="s">
        <v>318</v>
      </c>
      <c r="D44" s="7">
        <v>1779.86</v>
      </c>
      <c r="E44" s="7">
        <v>1779.86</v>
      </c>
      <c r="F44" s="8">
        <f t="shared" si="2"/>
        <v>0.51756666375876004</v>
      </c>
      <c r="G44" s="8">
        <f t="shared" si="3"/>
        <v>0.51756666375876004</v>
      </c>
    </row>
    <row r="45" spans="2:7" ht="33.75" customHeight="1">
      <c r="B45" s="2" t="s">
        <v>319</v>
      </c>
      <c r="C45" s="3" t="s">
        <v>320</v>
      </c>
      <c r="D45" s="7">
        <v>4670.8</v>
      </c>
      <c r="E45" s="7">
        <v>4670.8</v>
      </c>
      <c r="F45" s="8">
        <f t="shared" si="2"/>
        <v>1.3582250138125564</v>
      </c>
      <c r="G45" s="8">
        <f t="shared" si="3"/>
        <v>1.3582250138125564</v>
      </c>
    </row>
    <row r="46" spans="2:7" ht="30">
      <c r="B46" s="2" t="s">
        <v>321</v>
      </c>
      <c r="C46" s="3" t="s">
        <v>322</v>
      </c>
      <c r="D46" s="7">
        <v>2135.83</v>
      </c>
      <c r="E46" s="7">
        <v>2135.83</v>
      </c>
      <c r="F46" s="8">
        <f t="shared" si="2"/>
        <v>0.62107941492919239</v>
      </c>
      <c r="G46" s="8">
        <f t="shared" si="3"/>
        <v>0.62107941492919239</v>
      </c>
    </row>
    <row r="47" spans="2:7" ht="30">
      <c r="B47" s="2" t="s">
        <v>323</v>
      </c>
      <c r="C47" s="3" t="s">
        <v>324</v>
      </c>
      <c r="D47" s="7">
        <v>5026.7700000000004</v>
      </c>
      <c r="E47" s="7">
        <v>5026.7700000000004</v>
      </c>
      <c r="F47" s="8">
        <f t="shared" si="2"/>
        <v>1.4617377649829888</v>
      </c>
      <c r="G47" s="8">
        <f t="shared" si="3"/>
        <v>1.4617377649829888</v>
      </c>
    </row>
    <row r="48" spans="2:7">
      <c r="B48" s="2" t="s">
        <v>325</v>
      </c>
      <c r="C48" s="3" t="s">
        <v>326</v>
      </c>
      <c r="D48" s="7">
        <v>2135.83</v>
      </c>
      <c r="E48" s="7">
        <v>2135.83</v>
      </c>
      <c r="F48" s="8">
        <f t="shared" si="2"/>
        <v>0.62107941492919239</v>
      </c>
      <c r="G48" s="8">
        <f t="shared" si="3"/>
        <v>0.62107941492919239</v>
      </c>
    </row>
    <row r="49" spans="2:7" ht="30">
      <c r="B49" s="2" t="s">
        <v>327</v>
      </c>
      <c r="C49" s="3" t="s">
        <v>328</v>
      </c>
      <c r="D49" s="7">
        <v>5026.7700000000004</v>
      </c>
      <c r="E49" s="7">
        <v>5026.7700000000004</v>
      </c>
      <c r="F49" s="8">
        <f t="shared" si="2"/>
        <v>1.4617377649829888</v>
      </c>
      <c r="G49" s="8">
        <f t="shared" si="3"/>
        <v>1.4617377649829888</v>
      </c>
    </row>
    <row r="50" spans="2:7" ht="30">
      <c r="B50" s="2" t="s">
        <v>329</v>
      </c>
      <c r="C50" s="3" t="s">
        <v>330</v>
      </c>
      <c r="D50" s="7">
        <v>5026.7700000000004</v>
      </c>
      <c r="E50" s="7">
        <v>5026.7700000000004</v>
      </c>
      <c r="F50" s="8">
        <f t="shared" si="2"/>
        <v>1.4617377649829888</v>
      </c>
      <c r="G50" s="8">
        <f t="shared" si="3"/>
        <v>1.4617377649829888</v>
      </c>
    </row>
    <row r="51" spans="2:7">
      <c r="B51" s="2" t="s">
        <v>331</v>
      </c>
      <c r="C51" s="3" t="s">
        <v>332</v>
      </c>
      <c r="D51" s="7">
        <v>2135.83</v>
      </c>
      <c r="E51" s="7">
        <v>2135.83</v>
      </c>
      <c r="F51" s="8">
        <f t="shared" si="2"/>
        <v>0.62107941492919239</v>
      </c>
      <c r="G51" s="8">
        <f t="shared" si="3"/>
        <v>0.62107941492919239</v>
      </c>
    </row>
    <row r="52" spans="2:7" ht="30">
      <c r="B52" s="2" t="s">
        <v>333</v>
      </c>
      <c r="C52" s="3" t="s">
        <v>334</v>
      </c>
      <c r="D52" s="7">
        <v>5026.7700000000004</v>
      </c>
      <c r="E52" s="7">
        <v>5026.7700000000004</v>
      </c>
      <c r="F52" s="8">
        <f t="shared" si="2"/>
        <v>1.4617377649829888</v>
      </c>
      <c r="G52" s="8">
        <f t="shared" si="3"/>
        <v>1.4617377649829888</v>
      </c>
    </row>
    <row r="53" spans="2:7" ht="45">
      <c r="B53" s="2" t="s">
        <v>335</v>
      </c>
      <c r="C53" s="3" t="s">
        <v>336</v>
      </c>
      <c r="D53" s="7">
        <v>5026.7700000000004</v>
      </c>
      <c r="E53" s="7">
        <v>5026.7700000000004</v>
      </c>
      <c r="F53" s="8">
        <f t="shared" si="2"/>
        <v>1.4617377649829888</v>
      </c>
      <c r="G53" s="8">
        <f t="shared" si="3"/>
        <v>1.4617377649829888</v>
      </c>
    </row>
    <row r="54" spans="2:7">
      <c r="B54" s="2" t="s">
        <v>337</v>
      </c>
      <c r="C54" s="3" t="s">
        <v>338</v>
      </c>
      <c r="D54" s="7">
        <v>2135.83</v>
      </c>
      <c r="E54" s="7">
        <v>2135.83</v>
      </c>
      <c r="F54" s="8">
        <f t="shared" si="2"/>
        <v>0.62107941492919239</v>
      </c>
      <c r="G54" s="8">
        <f t="shared" si="3"/>
        <v>0.62107941492919239</v>
      </c>
    </row>
    <row r="55" spans="2:7" ht="30">
      <c r="B55" s="2" t="s">
        <v>339</v>
      </c>
      <c r="C55" s="3" t="s">
        <v>340</v>
      </c>
      <c r="D55" s="7">
        <v>5026.7700000000004</v>
      </c>
      <c r="E55" s="7">
        <v>5026.7700000000004</v>
      </c>
      <c r="F55" s="8">
        <f t="shared" si="2"/>
        <v>1.4617377649829888</v>
      </c>
      <c r="G55" s="8">
        <f t="shared" si="3"/>
        <v>1.4617377649829888</v>
      </c>
    </row>
    <row r="56" spans="2:7">
      <c r="B56" s="2" t="s">
        <v>341</v>
      </c>
      <c r="C56" s="4" t="s">
        <v>342</v>
      </c>
      <c r="D56" s="7">
        <v>2135.83</v>
      </c>
      <c r="E56" s="7">
        <v>2135.83</v>
      </c>
      <c r="F56" s="8">
        <f t="shared" si="2"/>
        <v>0.62107941492919239</v>
      </c>
      <c r="G56" s="8">
        <f t="shared" si="3"/>
        <v>0.62107941492919239</v>
      </c>
    </row>
    <row r="57" spans="2:7" ht="30">
      <c r="B57" s="2" t="s">
        <v>343</v>
      </c>
      <c r="C57" s="3" t="s">
        <v>344</v>
      </c>
      <c r="D57" s="7">
        <v>5026.7700000000004</v>
      </c>
      <c r="E57" s="7">
        <v>5026.7700000000004</v>
      </c>
      <c r="F57" s="8">
        <f t="shared" si="2"/>
        <v>1.4617377649829888</v>
      </c>
      <c r="G57" s="8">
        <f t="shared" si="3"/>
        <v>1.4617377649829888</v>
      </c>
    </row>
    <row r="58" spans="2:7" ht="30">
      <c r="B58" s="2" t="s">
        <v>345</v>
      </c>
      <c r="C58" s="3" t="s">
        <v>346</v>
      </c>
      <c r="D58" s="7">
        <v>5026.7700000000004</v>
      </c>
      <c r="E58" s="7">
        <v>5026.7700000000004</v>
      </c>
      <c r="F58" s="8">
        <f t="shared" si="2"/>
        <v>1.4617377649829888</v>
      </c>
      <c r="G58" s="8">
        <f t="shared" si="3"/>
        <v>1.4617377649829888</v>
      </c>
    </row>
    <row r="59" spans="2:7" ht="45">
      <c r="B59" s="2" t="s">
        <v>347</v>
      </c>
      <c r="C59" s="3" t="s">
        <v>348</v>
      </c>
      <c r="D59" s="7">
        <v>5026.7700000000004</v>
      </c>
      <c r="E59" s="7">
        <v>5026.7700000000004</v>
      </c>
      <c r="F59" s="8">
        <f t="shared" si="2"/>
        <v>1.4617377649829888</v>
      </c>
      <c r="G59" s="8">
        <f t="shared" si="3"/>
        <v>1.4617377649829888</v>
      </c>
    </row>
    <row r="60" spans="2:7" ht="30">
      <c r="B60" s="2" t="s">
        <v>349</v>
      </c>
      <c r="C60" s="3" t="s">
        <v>350</v>
      </c>
      <c r="D60" s="7">
        <v>2313.81</v>
      </c>
      <c r="E60" s="7">
        <v>2313.81</v>
      </c>
      <c r="F60" s="8">
        <f t="shared" si="2"/>
        <v>0.67283433656110958</v>
      </c>
      <c r="G60" s="8">
        <f t="shared" si="3"/>
        <v>0.67283433656110958</v>
      </c>
    </row>
    <row r="61" spans="2:7">
      <c r="B61" s="2" t="s">
        <v>351</v>
      </c>
      <c r="C61" s="3" t="s">
        <v>352</v>
      </c>
      <c r="D61" s="7">
        <v>2313.81</v>
      </c>
      <c r="E61" s="7">
        <v>2313.81</v>
      </c>
      <c r="F61" s="8">
        <f t="shared" si="2"/>
        <v>0.67283433656110958</v>
      </c>
      <c r="G61" s="8">
        <f t="shared" si="3"/>
        <v>0.67283433656110958</v>
      </c>
    </row>
    <row r="62" spans="2:7" ht="45">
      <c r="B62" s="2" t="s">
        <v>353</v>
      </c>
      <c r="C62" s="3" t="s">
        <v>354</v>
      </c>
      <c r="D62" s="7">
        <v>4670.8</v>
      </c>
      <c r="E62" s="7">
        <v>4670.8</v>
      </c>
      <c r="F62" s="8">
        <f t="shared" si="2"/>
        <v>1.3582250138125564</v>
      </c>
      <c r="G62" s="8">
        <f t="shared" si="3"/>
        <v>1.3582250138125564</v>
      </c>
    </row>
    <row r="63" spans="2:7" ht="30">
      <c r="B63" s="2" t="s">
        <v>355</v>
      </c>
      <c r="C63" s="3" t="s">
        <v>356</v>
      </c>
      <c r="D63" s="7">
        <v>4670.8</v>
      </c>
      <c r="E63" s="7">
        <v>4670.8</v>
      </c>
      <c r="F63" s="8">
        <f t="shared" si="2"/>
        <v>1.3582250138125564</v>
      </c>
      <c r="G63" s="8">
        <f t="shared" si="3"/>
        <v>1.3582250138125564</v>
      </c>
    </row>
    <row r="64" spans="2:7">
      <c r="B64" s="2" t="s">
        <v>357</v>
      </c>
      <c r="C64" s="3" t="s">
        <v>358</v>
      </c>
      <c r="D64" s="7">
        <v>1779.86</v>
      </c>
      <c r="E64" s="7">
        <v>1779.86</v>
      </c>
      <c r="F64" s="8">
        <f t="shared" si="2"/>
        <v>0.51756666375876004</v>
      </c>
      <c r="G64" s="8">
        <f t="shared" si="3"/>
        <v>0.51756666375876004</v>
      </c>
    </row>
    <row r="65" spans="2:7" ht="30">
      <c r="B65" s="2" t="s">
        <v>359</v>
      </c>
      <c r="C65" s="3" t="s">
        <v>360</v>
      </c>
      <c r="D65" s="7">
        <v>4492.8100000000004</v>
      </c>
      <c r="E65" s="7">
        <v>4492.8100000000004</v>
      </c>
      <c r="F65" s="8">
        <f t="shared" si="2"/>
        <v>1.3064671842740412</v>
      </c>
      <c r="G65" s="8">
        <f t="shared" si="3"/>
        <v>1.3064671842740412</v>
      </c>
    </row>
    <row r="66" spans="2:7">
      <c r="B66" s="2" t="s">
        <v>361</v>
      </c>
      <c r="C66" s="3" t="s">
        <v>362</v>
      </c>
      <c r="D66" s="7">
        <v>1601.87</v>
      </c>
      <c r="E66" s="7">
        <v>1601.87</v>
      </c>
      <c r="F66" s="8">
        <f t="shared" si="2"/>
        <v>0.46580883422024483</v>
      </c>
      <c r="G66" s="8">
        <f t="shared" si="3"/>
        <v>0.46580883422024483</v>
      </c>
    </row>
    <row r="67" spans="2:7" ht="30">
      <c r="B67" s="2" t="s">
        <v>363</v>
      </c>
      <c r="C67" s="3" t="s">
        <v>364</v>
      </c>
      <c r="D67" s="7">
        <v>4492.8100000000004</v>
      </c>
      <c r="E67" s="7">
        <v>4492.8100000000004</v>
      </c>
      <c r="F67" s="8">
        <f t="shared" si="2"/>
        <v>1.3064671842740412</v>
      </c>
      <c r="G67" s="8">
        <f t="shared" si="3"/>
        <v>1.3064671842740412</v>
      </c>
    </row>
    <row r="68" spans="2:7" ht="30">
      <c r="B68" s="2" t="s">
        <v>365</v>
      </c>
      <c r="C68" s="3" t="s">
        <v>366</v>
      </c>
      <c r="D68" s="7">
        <v>4492.8100000000004</v>
      </c>
      <c r="E68" s="7">
        <v>4492.8100000000004</v>
      </c>
      <c r="F68" s="8">
        <f t="shared" si="2"/>
        <v>1.3064671842740412</v>
      </c>
      <c r="G68" s="8">
        <f t="shared" si="3"/>
        <v>1.3064671842740412</v>
      </c>
    </row>
    <row r="69" spans="2:7">
      <c r="B69" s="2" t="s">
        <v>367</v>
      </c>
      <c r="C69" s="3" t="s">
        <v>368</v>
      </c>
      <c r="D69" s="7">
        <v>1601.87</v>
      </c>
      <c r="E69" s="7">
        <v>1601.87</v>
      </c>
      <c r="F69" s="8">
        <f t="shared" si="2"/>
        <v>0.46580883422024483</v>
      </c>
      <c r="G69" s="8">
        <f t="shared" si="3"/>
        <v>0.46580883422024483</v>
      </c>
    </row>
    <row r="70" spans="2:7" ht="45">
      <c r="B70" s="2" t="s">
        <v>369</v>
      </c>
      <c r="C70" s="3" t="s">
        <v>370</v>
      </c>
      <c r="D70" s="7">
        <v>4670.8</v>
      </c>
      <c r="E70" s="7">
        <v>4670.8</v>
      </c>
      <c r="F70" s="8">
        <f t="shared" si="2"/>
        <v>1.3582250138125564</v>
      </c>
      <c r="G70" s="8">
        <f t="shared" si="3"/>
        <v>1.3582250138125564</v>
      </c>
    </row>
    <row r="71" spans="2:7" ht="30">
      <c r="B71" s="2" t="s">
        <v>371</v>
      </c>
      <c r="C71" s="3" t="s">
        <v>372</v>
      </c>
      <c r="D71" s="7">
        <v>4670.8</v>
      </c>
      <c r="E71" s="7">
        <v>4670.8</v>
      </c>
      <c r="F71" s="8">
        <f t="shared" si="2"/>
        <v>1.3582250138125564</v>
      </c>
      <c r="G71" s="8">
        <f t="shared" si="3"/>
        <v>1.3582250138125564</v>
      </c>
    </row>
    <row r="72" spans="2:7">
      <c r="B72" s="2" t="s">
        <v>373</v>
      </c>
      <c r="C72" s="3" t="s">
        <v>374</v>
      </c>
      <c r="D72" s="7">
        <v>1779.86</v>
      </c>
      <c r="E72" s="7">
        <v>1779.86</v>
      </c>
      <c r="F72" s="8">
        <f t="shared" si="2"/>
        <v>0.51756666375876004</v>
      </c>
      <c r="G72" s="8">
        <f t="shared" si="3"/>
        <v>0.51756666375876004</v>
      </c>
    </row>
    <row r="73" spans="2:7" ht="30">
      <c r="B73" s="2" t="s">
        <v>375</v>
      </c>
      <c r="C73" s="3" t="s">
        <v>376</v>
      </c>
      <c r="D73" s="7">
        <v>4919.9799999999996</v>
      </c>
      <c r="E73" s="7">
        <v>4919.9799999999996</v>
      </c>
      <c r="F73" s="8">
        <f t="shared" si="2"/>
        <v>1.4306842304225187</v>
      </c>
      <c r="G73" s="8">
        <f t="shared" si="3"/>
        <v>1.4306842304225187</v>
      </c>
    </row>
    <row r="74" spans="2:7">
      <c r="B74" s="2" t="s">
        <v>377</v>
      </c>
      <c r="C74" s="3" t="s">
        <v>378</v>
      </c>
      <c r="D74" s="7">
        <v>1779.86</v>
      </c>
      <c r="E74" s="7">
        <v>1779.86</v>
      </c>
      <c r="F74" s="8">
        <f t="shared" ref="F74:F106" si="4">D74/3438.9</f>
        <v>0.51756666375876004</v>
      </c>
      <c r="G74" s="8">
        <f t="shared" ref="G74:G106" si="5">E74/3438.9</f>
        <v>0.51756666375876004</v>
      </c>
    </row>
    <row r="75" spans="2:7">
      <c r="B75" s="2" t="s">
        <v>379</v>
      </c>
      <c r="C75" s="3" t="s">
        <v>380</v>
      </c>
      <c r="D75" s="7">
        <v>1779.86</v>
      </c>
      <c r="E75" s="7">
        <v>1779.86</v>
      </c>
      <c r="F75" s="8">
        <f t="shared" si="4"/>
        <v>0.51756666375876004</v>
      </c>
      <c r="G75" s="8">
        <f t="shared" si="5"/>
        <v>0.51756666375876004</v>
      </c>
    </row>
    <row r="76" spans="2:7" ht="30">
      <c r="B76" s="2" t="s">
        <v>381</v>
      </c>
      <c r="C76" s="3" t="s">
        <v>382</v>
      </c>
      <c r="D76" s="7">
        <v>4670.8</v>
      </c>
      <c r="E76" s="7">
        <v>4670.8</v>
      </c>
      <c r="F76" s="8">
        <f t="shared" si="4"/>
        <v>1.3582250138125564</v>
      </c>
      <c r="G76" s="8">
        <f t="shared" si="5"/>
        <v>1.3582250138125564</v>
      </c>
    </row>
    <row r="77" spans="2:7">
      <c r="B77" s="2" t="s">
        <v>383</v>
      </c>
      <c r="C77" s="3" t="s">
        <v>384</v>
      </c>
      <c r="D77" s="7">
        <v>1779.86</v>
      </c>
      <c r="E77" s="7">
        <v>1779.86</v>
      </c>
      <c r="F77" s="8">
        <f t="shared" si="4"/>
        <v>0.51756666375876004</v>
      </c>
      <c r="G77" s="8">
        <f t="shared" si="5"/>
        <v>0.51756666375876004</v>
      </c>
    </row>
    <row r="78" spans="2:7" ht="45">
      <c r="B78" s="2" t="s">
        <v>385</v>
      </c>
      <c r="C78" s="3" t="s">
        <v>386</v>
      </c>
      <c r="D78" s="7">
        <v>4848.79</v>
      </c>
      <c r="E78" s="7">
        <v>4848.79</v>
      </c>
      <c r="F78" s="8">
        <f t="shared" si="4"/>
        <v>1.4099828433510715</v>
      </c>
      <c r="G78" s="8">
        <f t="shared" si="5"/>
        <v>1.4099828433510715</v>
      </c>
    </row>
    <row r="79" spans="2:7" ht="30">
      <c r="B79" s="2" t="s">
        <v>387</v>
      </c>
      <c r="C79" s="3" t="s">
        <v>388</v>
      </c>
      <c r="D79" s="7">
        <v>1779.86</v>
      </c>
      <c r="E79" s="7">
        <v>1779.86</v>
      </c>
      <c r="F79" s="8">
        <f t="shared" si="4"/>
        <v>0.51756666375876004</v>
      </c>
      <c r="G79" s="8">
        <f t="shared" si="5"/>
        <v>0.51756666375876004</v>
      </c>
    </row>
    <row r="80" spans="2:7" ht="30">
      <c r="B80" s="2" t="s">
        <v>389</v>
      </c>
      <c r="C80" s="3" t="s">
        <v>390</v>
      </c>
      <c r="D80" s="7">
        <v>4670.8</v>
      </c>
      <c r="E80" s="7">
        <v>4670.8</v>
      </c>
      <c r="F80" s="8">
        <f t="shared" si="4"/>
        <v>1.3582250138125564</v>
      </c>
      <c r="G80" s="8">
        <f t="shared" si="5"/>
        <v>1.3582250138125564</v>
      </c>
    </row>
    <row r="81" spans="2:7" ht="30">
      <c r="B81" s="2" t="s">
        <v>391</v>
      </c>
      <c r="C81" s="3" t="s">
        <v>392</v>
      </c>
      <c r="D81" s="7">
        <v>5026.7700000000004</v>
      </c>
      <c r="E81" s="7">
        <v>5026.7700000000004</v>
      </c>
      <c r="F81" s="8">
        <f t="shared" si="4"/>
        <v>1.4617377649829888</v>
      </c>
      <c r="G81" s="8">
        <f t="shared" si="5"/>
        <v>1.4617377649829888</v>
      </c>
    </row>
    <row r="82" spans="2:7" ht="30">
      <c r="B82" s="2" t="s">
        <v>393</v>
      </c>
      <c r="C82" s="3" t="s">
        <v>394</v>
      </c>
      <c r="D82" s="7">
        <v>2847.77</v>
      </c>
      <c r="E82" s="7">
        <v>2847.77</v>
      </c>
      <c r="F82" s="8">
        <f t="shared" si="4"/>
        <v>0.82810491727005731</v>
      </c>
      <c r="G82" s="8">
        <f t="shared" si="5"/>
        <v>0.82810491727005731</v>
      </c>
    </row>
    <row r="83" spans="2:7">
      <c r="B83" s="2" t="s">
        <v>395</v>
      </c>
      <c r="C83" s="4" t="s">
        <v>396</v>
      </c>
      <c r="D83" s="7">
        <v>2135.83</v>
      </c>
      <c r="E83" s="7">
        <v>2135.83</v>
      </c>
      <c r="F83" s="8">
        <f t="shared" si="4"/>
        <v>0.62107941492919239</v>
      </c>
      <c r="G83" s="8">
        <f t="shared" si="5"/>
        <v>0.62107941492919239</v>
      </c>
    </row>
    <row r="84" spans="2:7" ht="30">
      <c r="B84" s="2" t="s">
        <v>397</v>
      </c>
      <c r="C84" s="3" t="s">
        <v>398</v>
      </c>
      <c r="D84" s="7">
        <v>4492.8100000000004</v>
      </c>
      <c r="E84" s="7">
        <v>4492.8100000000004</v>
      </c>
      <c r="F84" s="8">
        <f t="shared" si="4"/>
        <v>1.3064671842740412</v>
      </c>
      <c r="G84" s="8">
        <f t="shared" si="5"/>
        <v>1.3064671842740412</v>
      </c>
    </row>
    <row r="85" spans="2:7">
      <c r="B85" s="2" t="s">
        <v>399</v>
      </c>
      <c r="C85" s="3" t="s">
        <v>400</v>
      </c>
      <c r="D85" s="7">
        <v>1601.87</v>
      </c>
      <c r="E85" s="7">
        <v>1601.87</v>
      </c>
      <c r="F85" s="8">
        <f t="shared" si="4"/>
        <v>0.46580883422024483</v>
      </c>
      <c r="G85" s="8">
        <f t="shared" si="5"/>
        <v>0.46580883422024483</v>
      </c>
    </row>
    <row r="86" spans="2:7" ht="30">
      <c r="B86" s="2" t="s">
        <v>401</v>
      </c>
      <c r="C86" s="3" t="s">
        <v>402</v>
      </c>
      <c r="D86" s="7">
        <v>1601.87</v>
      </c>
      <c r="E86" s="7">
        <v>1601.87</v>
      </c>
      <c r="F86" s="8">
        <f t="shared" si="4"/>
        <v>0.46580883422024483</v>
      </c>
      <c r="G86" s="8">
        <f t="shared" si="5"/>
        <v>0.46580883422024483</v>
      </c>
    </row>
    <row r="87" spans="2:7" ht="30">
      <c r="B87" s="2" t="s">
        <v>403</v>
      </c>
      <c r="C87" s="3" t="s">
        <v>404</v>
      </c>
      <c r="D87" s="7">
        <v>4670.8</v>
      </c>
      <c r="E87" s="7">
        <v>4670.8</v>
      </c>
      <c r="F87" s="8">
        <f t="shared" si="4"/>
        <v>1.3582250138125564</v>
      </c>
      <c r="G87" s="8">
        <f t="shared" si="5"/>
        <v>1.3582250138125564</v>
      </c>
    </row>
    <row r="88" spans="2:7">
      <c r="B88" s="2" t="s">
        <v>405</v>
      </c>
      <c r="C88" s="3" t="s">
        <v>406</v>
      </c>
      <c r="D88" s="7">
        <v>1779.86</v>
      </c>
      <c r="E88" s="7">
        <v>1779.86</v>
      </c>
      <c r="F88" s="8">
        <f t="shared" si="4"/>
        <v>0.51756666375876004</v>
      </c>
      <c r="G88" s="8">
        <f t="shared" si="5"/>
        <v>0.51756666375876004</v>
      </c>
    </row>
    <row r="89" spans="2:7" ht="30">
      <c r="B89" s="2" t="s">
        <v>407</v>
      </c>
      <c r="C89" s="3" t="s">
        <v>408</v>
      </c>
      <c r="D89" s="7">
        <v>1779.86</v>
      </c>
      <c r="E89" s="7">
        <v>1779.86</v>
      </c>
      <c r="F89" s="8">
        <f t="shared" si="4"/>
        <v>0.51756666375876004</v>
      </c>
      <c r="G89" s="8">
        <f t="shared" si="5"/>
        <v>0.51756666375876004</v>
      </c>
    </row>
    <row r="90" spans="2:7" ht="45">
      <c r="B90" s="2" t="s">
        <v>409</v>
      </c>
      <c r="C90" s="3" t="s">
        <v>410</v>
      </c>
      <c r="D90" s="7">
        <v>4848.79</v>
      </c>
      <c r="E90" s="7">
        <v>4848.79</v>
      </c>
      <c r="F90" s="8">
        <f t="shared" si="4"/>
        <v>1.4099828433510715</v>
      </c>
      <c r="G90" s="8">
        <f t="shared" si="5"/>
        <v>1.4099828433510715</v>
      </c>
    </row>
    <row r="91" spans="2:7" ht="30">
      <c r="B91" s="2" t="s">
        <v>411</v>
      </c>
      <c r="C91" s="3" t="s">
        <v>412</v>
      </c>
      <c r="D91" s="7">
        <v>4848.79</v>
      </c>
      <c r="E91" s="7">
        <v>4848.79</v>
      </c>
      <c r="F91" s="8">
        <f t="shared" si="4"/>
        <v>1.4099828433510715</v>
      </c>
      <c r="G91" s="8">
        <f t="shared" si="5"/>
        <v>1.4099828433510715</v>
      </c>
    </row>
    <row r="92" spans="2:7">
      <c r="B92" s="2" t="s">
        <v>413</v>
      </c>
      <c r="C92" s="3" t="s">
        <v>414</v>
      </c>
      <c r="D92" s="7">
        <v>1957.84</v>
      </c>
      <c r="E92" s="7">
        <v>1957.84</v>
      </c>
      <c r="F92" s="8">
        <f t="shared" si="4"/>
        <v>0.56932158539067723</v>
      </c>
      <c r="G92" s="8">
        <f t="shared" si="5"/>
        <v>0.56932158539067723</v>
      </c>
    </row>
    <row r="93" spans="2:7">
      <c r="B93" s="2" t="s">
        <v>415</v>
      </c>
      <c r="C93" s="3" t="s">
        <v>416</v>
      </c>
      <c r="D93" s="7">
        <v>1601.87</v>
      </c>
      <c r="E93" s="7">
        <v>1601.87</v>
      </c>
      <c r="F93" s="8">
        <f t="shared" si="4"/>
        <v>0.46580883422024483</v>
      </c>
      <c r="G93" s="8">
        <f t="shared" si="5"/>
        <v>0.46580883422024483</v>
      </c>
    </row>
    <row r="94" spans="2:7">
      <c r="B94" s="2" t="s">
        <v>59</v>
      </c>
      <c r="C94" s="3" t="s">
        <v>60</v>
      </c>
      <c r="D94" s="7">
        <v>2135.83</v>
      </c>
      <c r="E94" s="7">
        <v>2135.83</v>
      </c>
      <c r="F94" s="8">
        <f t="shared" si="4"/>
        <v>0.62107941492919239</v>
      </c>
      <c r="G94" s="8">
        <f t="shared" si="5"/>
        <v>0.62107941492919239</v>
      </c>
    </row>
    <row r="95" spans="2:7" ht="30">
      <c r="B95" s="2" t="s">
        <v>61</v>
      </c>
      <c r="C95" s="3" t="s">
        <v>62</v>
      </c>
      <c r="D95" s="7">
        <v>5026.7700000000004</v>
      </c>
      <c r="E95" s="7">
        <v>5026.7700000000004</v>
      </c>
      <c r="F95" s="8">
        <f t="shared" si="4"/>
        <v>1.4617377649829888</v>
      </c>
      <c r="G95" s="8">
        <f t="shared" si="5"/>
        <v>1.4617377649829888</v>
      </c>
    </row>
    <row r="96" spans="2:7" ht="30">
      <c r="B96" s="2" t="s">
        <v>63</v>
      </c>
      <c r="C96" s="3" t="s">
        <v>64</v>
      </c>
      <c r="D96" s="7">
        <v>1779.86</v>
      </c>
      <c r="E96" s="7">
        <v>1779.86</v>
      </c>
      <c r="F96" s="8">
        <f t="shared" si="4"/>
        <v>0.51756666375876004</v>
      </c>
      <c r="G96" s="8">
        <f t="shared" si="5"/>
        <v>0.51756666375876004</v>
      </c>
    </row>
    <row r="97" spans="2:16" ht="30">
      <c r="B97" s="2" t="s">
        <v>65</v>
      </c>
      <c r="C97" s="3" t="s">
        <v>66</v>
      </c>
      <c r="D97" s="7">
        <v>1779.86</v>
      </c>
      <c r="E97" s="7">
        <v>1779.86</v>
      </c>
      <c r="F97" s="8">
        <f t="shared" si="4"/>
        <v>0.51756666375876004</v>
      </c>
      <c r="G97" s="8">
        <f t="shared" si="5"/>
        <v>0.51756666375876004</v>
      </c>
    </row>
    <row r="98" spans="2:16" ht="30">
      <c r="B98" s="2" t="s">
        <v>67</v>
      </c>
      <c r="C98" s="3" t="s">
        <v>68</v>
      </c>
      <c r="D98" s="7">
        <v>5026.7700000000004</v>
      </c>
      <c r="E98" s="7">
        <v>5026.7700000000004</v>
      </c>
      <c r="F98" s="8">
        <f t="shared" si="4"/>
        <v>1.4617377649829888</v>
      </c>
      <c r="G98" s="8">
        <f t="shared" si="5"/>
        <v>1.4617377649829888</v>
      </c>
    </row>
    <row r="99" spans="2:16" ht="30">
      <c r="B99" s="2" t="s">
        <v>69</v>
      </c>
      <c r="C99" s="3" t="s">
        <v>70</v>
      </c>
      <c r="D99" s="7">
        <v>2135.83</v>
      </c>
      <c r="E99" s="7">
        <v>2135.83</v>
      </c>
      <c r="F99" s="8">
        <f t="shared" si="4"/>
        <v>0.62107941492919239</v>
      </c>
      <c r="G99" s="8">
        <f t="shared" si="5"/>
        <v>0.62107941492919239</v>
      </c>
    </row>
    <row r="100" spans="2:16" ht="45">
      <c r="B100" s="2" t="s">
        <v>71</v>
      </c>
      <c r="C100" s="3" t="s">
        <v>72</v>
      </c>
      <c r="D100" s="7">
        <v>5026.7700000000004</v>
      </c>
      <c r="E100" s="7">
        <v>5026.7700000000004</v>
      </c>
      <c r="F100" s="8">
        <f t="shared" si="4"/>
        <v>1.4617377649829888</v>
      </c>
      <c r="G100" s="8">
        <f t="shared" si="5"/>
        <v>1.4617377649829888</v>
      </c>
    </row>
    <row r="101" spans="2:16" ht="30">
      <c r="B101" s="2" t="s">
        <v>73</v>
      </c>
      <c r="C101" s="3" t="s">
        <v>74</v>
      </c>
      <c r="D101" s="7">
        <v>2135.83</v>
      </c>
      <c r="E101" s="7">
        <v>2135.83</v>
      </c>
      <c r="F101" s="8">
        <f t="shared" si="4"/>
        <v>0.62107941492919239</v>
      </c>
      <c r="G101" s="8">
        <f t="shared" si="5"/>
        <v>0.62107941492919239</v>
      </c>
    </row>
    <row r="102" spans="2:16" ht="45">
      <c r="B102" s="2" t="s">
        <v>75</v>
      </c>
      <c r="C102" s="3" t="s">
        <v>76</v>
      </c>
      <c r="D102" s="7">
        <v>5097.97</v>
      </c>
      <c r="E102" s="7">
        <v>5097.97</v>
      </c>
      <c r="F102" s="8">
        <f t="shared" si="4"/>
        <v>1.4824420599610342</v>
      </c>
      <c r="G102" s="8">
        <f t="shared" si="5"/>
        <v>1.4824420599610342</v>
      </c>
    </row>
    <row r="103" spans="2:16">
      <c r="B103" s="2" t="s">
        <v>77</v>
      </c>
      <c r="C103" s="3" t="s">
        <v>78</v>
      </c>
      <c r="D103" s="7">
        <v>1957.84</v>
      </c>
      <c r="E103" s="7">
        <v>1957.84</v>
      </c>
      <c r="F103" s="8">
        <f t="shared" si="4"/>
        <v>0.56932158539067723</v>
      </c>
      <c r="G103" s="8">
        <f t="shared" si="5"/>
        <v>0.56932158539067723</v>
      </c>
      <c r="J103" s="34"/>
      <c r="K103" s="34"/>
      <c r="L103" s="34"/>
      <c r="M103" s="34"/>
    </row>
    <row r="104" spans="2:16">
      <c r="B104" s="2" t="s">
        <v>79</v>
      </c>
      <c r="C104" s="3" t="s">
        <v>80</v>
      </c>
      <c r="D104" s="7">
        <v>1957.84</v>
      </c>
      <c r="E104" s="7">
        <v>1957.84</v>
      </c>
      <c r="F104" s="8">
        <f t="shared" si="4"/>
        <v>0.56932158539067723</v>
      </c>
      <c r="G104" s="8">
        <f t="shared" si="5"/>
        <v>0.56932158539067723</v>
      </c>
      <c r="J104" s="34"/>
      <c r="K104" s="34"/>
      <c r="L104" s="34"/>
      <c r="M104" s="34"/>
    </row>
    <row r="105" spans="2:16">
      <c r="B105" s="2" t="s">
        <v>87</v>
      </c>
      <c r="C105" s="3" t="s">
        <v>88</v>
      </c>
      <c r="D105" s="7">
        <v>1067.9100000000001</v>
      </c>
      <c r="E105" s="7">
        <v>1067.9100000000001</v>
      </c>
      <c r="F105" s="8">
        <f t="shared" si="4"/>
        <v>0.31053825351129721</v>
      </c>
      <c r="G105" s="8">
        <f t="shared" si="5"/>
        <v>0.31053825351129721</v>
      </c>
      <c r="J105" s="34"/>
      <c r="K105" s="34"/>
      <c r="L105" s="34"/>
      <c r="M105" s="34"/>
    </row>
    <row r="106" spans="2:16" ht="30">
      <c r="B106" s="2" t="s">
        <v>85</v>
      </c>
      <c r="C106" s="3" t="s">
        <v>86</v>
      </c>
      <c r="D106" s="7">
        <v>1067.9100000000001</v>
      </c>
      <c r="E106" s="7">
        <v>1067.9100000000001</v>
      </c>
      <c r="F106" s="8">
        <f t="shared" si="4"/>
        <v>0.31053825351129721</v>
      </c>
      <c r="G106" s="8">
        <f t="shared" si="5"/>
        <v>0.31053825351129721</v>
      </c>
      <c r="J106" s="35"/>
      <c r="K106" s="35"/>
      <c r="L106" s="35"/>
      <c r="M106" s="35"/>
    </row>
    <row r="107" spans="2:16" ht="60.75" customHeight="1">
      <c r="B107" s="83">
        <v>2</v>
      </c>
      <c r="C107" s="74" t="s">
        <v>637</v>
      </c>
      <c r="D107" s="75"/>
      <c r="E107" s="75"/>
      <c r="F107" s="75"/>
      <c r="G107" s="76"/>
      <c r="J107" s="35"/>
      <c r="K107" s="36"/>
      <c r="L107" s="35"/>
      <c r="M107" s="35"/>
    </row>
    <row r="108" spans="2:16" ht="30.2" customHeight="1">
      <c r="B108" s="37" t="s">
        <v>593</v>
      </c>
      <c r="C108" s="38" t="s">
        <v>594</v>
      </c>
      <c r="D108" s="7">
        <v>35414.400000000001</v>
      </c>
      <c r="E108" s="7">
        <v>35414.400000000001</v>
      </c>
      <c r="F108" s="9">
        <f>D108/35414.4</f>
        <v>1</v>
      </c>
      <c r="G108" s="10">
        <f>E108/35414.4</f>
        <v>1</v>
      </c>
      <c r="J108" s="35"/>
      <c r="K108" s="36"/>
      <c r="L108" s="35"/>
      <c r="M108" s="35"/>
    </row>
    <row r="109" spans="2:16" ht="45">
      <c r="B109" s="37" t="s">
        <v>595</v>
      </c>
      <c r="C109" s="38" t="s">
        <v>596</v>
      </c>
      <c r="D109" s="7">
        <v>35414.400000000001</v>
      </c>
      <c r="E109" s="7">
        <v>35414.400000000001</v>
      </c>
      <c r="F109" s="9">
        <f>D109/35414.4</f>
        <v>1</v>
      </c>
      <c r="G109" s="10">
        <f>E109/35414.4</f>
        <v>1</v>
      </c>
      <c r="J109" s="35"/>
      <c r="K109" s="36"/>
      <c r="L109" s="35"/>
      <c r="M109" s="35"/>
    </row>
    <row r="110" spans="2:16" ht="63.75" customHeight="1">
      <c r="B110" s="59" t="s">
        <v>639</v>
      </c>
      <c r="C110" s="77" t="s">
        <v>640</v>
      </c>
      <c r="D110" s="78"/>
      <c r="E110" s="78"/>
      <c r="F110" s="78"/>
      <c r="G110" s="79"/>
      <c r="J110" s="34"/>
      <c r="K110" s="34"/>
      <c r="L110" s="34"/>
      <c r="M110" s="34"/>
      <c r="N110" s="34"/>
      <c r="O110" s="34"/>
      <c r="P110" s="34"/>
    </row>
    <row r="111" spans="2:16" ht="59.25" customHeight="1">
      <c r="B111" s="39" t="s">
        <v>603</v>
      </c>
      <c r="C111" s="40" t="s">
        <v>604</v>
      </c>
      <c r="D111" s="7">
        <v>396</v>
      </c>
      <c r="E111" s="7">
        <v>396</v>
      </c>
      <c r="F111" s="11">
        <f t="shared" ref="F111:F122" si="6">ROUND(D111/4859.6,6)</f>
        <v>8.1488000000000005E-2</v>
      </c>
      <c r="G111" s="11">
        <f t="shared" ref="G111:G122" si="7">ROUND(E111/4859.6,6)</f>
        <v>8.1488000000000005E-2</v>
      </c>
      <c r="K111" s="34"/>
      <c r="L111" s="34"/>
      <c r="M111" s="34"/>
      <c r="N111" s="34"/>
      <c r="O111" s="34"/>
      <c r="P111" s="34"/>
    </row>
    <row r="112" spans="2:16" ht="61.5" customHeight="1">
      <c r="B112" s="39" t="s">
        <v>605</v>
      </c>
      <c r="C112" s="40" t="s">
        <v>606</v>
      </c>
      <c r="D112" s="7">
        <v>397</v>
      </c>
      <c r="E112" s="7">
        <v>397</v>
      </c>
      <c r="F112" s="11">
        <f t="shared" si="6"/>
        <v>8.1694000000000003E-2</v>
      </c>
      <c r="G112" s="11">
        <f t="shared" si="7"/>
        <v>8.1694000000000003E-2</v>
      </c>
      <c r="K112" s="34"/>
      <c r="L112" s="34"/>
      <c r="M112" s="34"/>
      <c r="N112" s="34"/>
      <c r="O112" s="34"/>
      <c r="P112" s="34"/>
    </row>
    <row r="113" spans="2:16" ht="60.75" customHeight="1">
      <c r="B113" s="39" t="s">
        <v>613</v>
      </c>
      <c r="C113" s="40" t="s">
        <v>614</v>
      </c>
      <c r="D113" s="7">
        <v>396</v>
      </c>
      <c r="E113" s="7">
        <v>396</v>
      </c>
      <c r="F113" s="11">
        <f t="shared" si="6"/>
        <v>8.1488000000000005E-2</v>
      </c>
      <c r="G113" s="11">
        <f t="shared" si="7"/>
        <v>8.1488000000000005E-2</v>
      </c>
      <c r="K113" s="34"/>
      <c r="L113" s="34"/>
      <c r="M113" s="34"/>
      <c r="N113" s="34"/>
      <c r="O113" s="34"/>
      <c r="P113" s="34"/>
    </row>
    <row r="114" spans="2:16" ht="33.75" customHeight="1">
      <c r="B114" s="39" t="s">
        <v>615</v>
      </c>
      <c r="C114" s="40" t="s">
        <v>616</v>
      </c>
      <c r="D114" s="7">
        <v>3722</v>
      </c>
      <c r="E114" s="7">
        <v>3722</v>
      </c>
      <c r="F114" s="11">
        <f t="shared" si="6"/>
        <v>0.765907</v>
      </c>
      <c r="G114" s="11">
        <f t="shared" si="7"/>
        <v>0.765907</v>
      </c>
      <c r="J114" s="34"/>
      <c r="K114" s="34"/>
      <c r="L114" s="34"/>
      <c r="M114" s="34"/>
    </row>
    <row r="115" spans="2:16" ht="33.75" customHeight="1">
      <c r="B115" s="39" t="s">
        <v>617</v>
      </c>
      <c r="C115" s="40" t="s">
        <v>618</v>
      </c>
      <c r="D115" s="7">
        <v>4430</v>
      </c>
      <c r="E115" s="7">
        <v>4430</v>
      </c>
      <c r="F115" s="11">
        <f t="shared" si="6"/>
        <v>0.91159800000000002</v>
      </c>
      <c r="G115" s="11">
        <f t="shared" si="7"/>
        <v>0.91159800000000002</v>
      </c>
      <c r="J115" s="34"/>
      <c r="K115" s="34"/>
      <c r="L115" s="34"/>
      <c r="M115" s="34"/>
    </row>
    <row r="116" spans="2:16" ht="60.75" customHeight="1">
      <c r="B116" s="39" t="s">
        <v>619</v>
      </c>
      <c r="C116" s="40" t="s">
        <v>620</v>
      </c>
      <c r="D116" s="7">
        <v>4337</v>
      </c>
      <c r="E116" s="7">
        <v>4337</v>
      </c>
      <c r="F116" s="11">
        <f t="shared" si="6"/>
        <v>0.89246000000000003</v>
      </c>
      <c r="G116" s="11">
        <f t="shared" si="7"/>
        <v>0.89246000000000003</v>
      </c>
      <c r="J116" s="34"/>
      <c r="K116" s="34"/>
      <c r="L116" s="34"/>
      <c r="M116" s="34"/>
    </row>
    <row r="117" spans="2:16" ht="21.75" customHeight="1">
      <c r="B117" s="39" t="s">
        <v>611</v>
      </c>
      <c r="C117" s="40" t="s">
        <v>612</v>
      </c>
      <c r="D117" s="7">
        <v>2859</v>
      </c>
      <c r="E117" s="7">
        <v>2859</v>
      </c>
      <c r="F117" s="11">
        <f t="shared" si="6"/>
        <v>0.58831999999999995</v>
      </c>
      <c r="G117" s="11">
        <f t="shared" si="7"/>
        <v>0.58831999999999995</v>
      </c>
      <c r="J117" s="34"/>
      <c r="K117" s="34"/>
      <c r="L117" s="34"/>
      <c r="M117" s="34"/>
    </row>
    <row r="118" spans="2:16" ht="28.5" customHeight="1">
      <c r="B118" s="39" t="s">
        <v>597</v>
      </c>
      <c r="C118" s="40" t="s">
        <v>598</v>
      </c>
      <c r="D118" s="7">
        <v>2683</v>
      </c>
      <c r="E118" s="7">
        <v>2683</v>
      </c>
      <c r="F118" s="11">
        <f t="shared" si="6"/>
        <v>0.55210300000000001</v>
      </c>
      <c r="G118" s="11">
        <f t="shared" si="7"/>
        <v>0.55210300000000001</v>
      </c>
      <c r="J118" s="34"/>
      <c r="K118" s="34"/>
      <c r="L118" s="34"/>
      <c r="M118" s="34"/>
    </row>
    <row r="119" spans="2:16" ht="27.75" customHeight="1">
      <c r="B119" s="39" t="s">
        <v>599</v>
      </c>
      <c r="C119" s="40" t="s">
        <v>600</v>
      </c>
      <c r="D119" s="7">
        <v>3507</v>
      </c>
      <c r="E119" s="7">
        <v>3507</v>
      </c>
      <c r="F119" s="11">
        <f t="shared" si="6"/>
        <v>0.72166399999999997</v>
      </c>
      <c r="G119" s="11">
        <f t="shared" si="7"/>
        <v>0.72166399999999997</v>
      </c>
      <c r="J119" s="34"/>
      <c r="K119" s="34"/>
      <c r="L119" s="34"/>
      <c r="M119" s="34"/>
    </row>
    <row r="120" spans="2:16" ht="21.75" customHeight="1">
      <c r="B120" s="39" t="s">
        <v>601</v>
      </c>
      <c r="C120" s="40" t="s">
        <v>602</v>
      </c>
      <c r="D120" s="7">
        <v>3642</v>
      </c>
      <c r="E120" s="7">
        <v>3642</v>
      </c>
      <c r="F120" s="11">
        <f t="shared" si="6"/>
        <v>0.749444</v>
      </c>
      <c r="G120" s="11">
        <f t="shared" si="7"/>
        <v>0.749444</v>
      </c>
      <c r="J120" s="34"/>
      <c r="K120" s="34"/>
      <c r="L120" s="34"/>
      <c r="M120" s="34"/>
    </row>
    <row r="121" spans="2:16" ht="23.25" customHeight="1">
      <c r="B121" s="39" t="s">
        <v>607</v>
      </c>
      <c r="C121" s="40" t="s">
        <v>608</v>
      </c>
      <c r="D121" s="7">
        <v>3310</v>
      </c>
      <c r="E121" s="7">
        <v>3310</v>
      </c>
      <c r="F121" s="11">
        <f t="shared" si="6"/>
        <v>0.68112600000000001</v>
      </c>
      <c r="G121" s="11">
        <f t="shared" si="7"/>
        <v>0.68112600000000001</v>
      </c>
      <c r="J121" s="34"/>
      <c r="K121" s="34"/>
      <c r="L121" s="34"/>
      <c r="M121" s="34"/>
    </row>
    <row r="122" spans="2:16" ht="29.25" customHeight="1">
      <c r="B122" s="39" t="s">
        <v>609</v>
      </c>
      <c r="C122" s="40" t="s">
        <v>610</v>
      </c>
      <c r="D122" s="7">
        <v>3571</v>
      </c>
      <c r="E122" s="7">
        <v>3571</v>
      </c>
      <c r="F122" s="11">
        <f t="shared" si="6"/>
        <v>0.73483399999999999</v>
      </c>
      <c r="G122" s="11">
        <f t="shared" si="7"/>
        <v>0.73483399999999999</v>
      </c>
      <c r="J122" s="34"/>
      <c r="K122" s="41"/>
      <c r="L122" s="42"/>
      <c r="M122" s="34"/>
    </row>
    <row r="123" spans="2:16" ht="44.45" customHeight="1">
      <c r="B123" s="82">
        <v>4</v>
      </c>
      <c r="C123" s="71" t="s">
        <v>638</v>
      </c>
      <c r="D123" s="72"/>
      <c r="E123" s="72"/>
      <c r="F123" s="72"/>
      <c r="G123" s="73"/>
      <c r="I123" s="33"/>
      <c r="J123" s="34"/>
      <c r="K123" s="34"/>
      <c r="L123" s="34"/>
      <c r="M123" s="34"/>
    </row>
    <row r="124" spans="2:16">
      <c r="B124" s="2" t="s">
        <v>89</v>
      </c>
      <c r="C124" s="3" t="s">
        <v>90</v>
      </c>
      <c r="D124" s="7">
        <v>2623.62</v>
      </c>
      <c r="E124" s="7">
        <v>2623.62</v>
      </c>
      <c r="F124" s="8">
        <f t="shared" ref="F124:F155" si="8">D124/4695.5</f>
        <v>0.55875199659248209</v>
      </c>
      <c r="G124" s="8">
        <f t="shared" ref="G124:G155" si="9">E124/4695.5</f>
        <v>0.55875199659248209</v>
      </c>
      <c r="J124" s="34"/>
      <c r="K124" s="34"/>
      <c r="L124" s="34"/>
      <c r="M124" s="34"/>
    </row>
    <row r="125" spans="2:16">
      <c r="B125" s="2" t="s">
        <v>91</v>
      </c>
      <c r="C125" s="3" t="s">
        <v>92</v>
      </c>
      <c r="D125" s="7">
        <v>3206.65</v>
      </c>
      <c r="E125" s="7">
        <v>3206.65</v>
      </c>
      <c r="F125" s="8">
        <f t="shared" si="8"/>
        <v>0.68291981684591629</v>
      </c>
      <c r="G125" s="8">
        <f t="shared" si="9"/>
        <v>0.68291981684591629</v>
      </c>
      <c r="J125" s="34"/>
      <c r="K125" s="34"/>
      <c r="L125" s="34"/>
      <c r="M125" s="34"/>
    </row>
    <row r="126" spans="2:16">
      <c r="B126" s="2" t="s">
        <v>93</v>
      </c>
      <c r="C126" s="3" t="s">
        <v>94</v>
      </c>
      <c r="D126" s="7">
        <v>2623.62</v>
      </c>
      <c r="E126" s="7">
        <v>2623.62</v>
      </c>
      <c r="F126" s="8">
        <f t="shared" si="8"/>
        <v>0.55875199659248209</v>
      </c>
      <c r="G126" s="8">
        <f t="shared" si="9"/>
        <v>0.55875199659248209</v>
      </c>
      <c r="J126" s="34"/>
      <c r="K126" s="34"/>
      <c r="L126" s="34"/>
      <c r="M126" s="34"/>
    </row>
    <row r="127" spans="2:16">
      <c r="B127" s="2" t="s">
        <v>95</v>
      </c>
      <c r="C127" s="3" t="s">
        <v>96</v>
      </c>
      <c r="D127" s="7">
        <v>2040.59</v>
      </c>
      <c r="E127" s="7">
        <v>2040.59</v>
      </c>
      <c r="F127" s="8">
        <f t="shared" si="8"/>
        <v>0.434584176339048</v>
      </c>
      <c r="G127" s="8">
        <f t="shared" si="9"/>
        <v>0.434584176339048</v>
      </c>
      <c r="J127" s="34"/>
      <c r="K127" s="34"/>
      <c r="L127" s="34"/>
      <c r="M127" s="34"/>
    </row>
    <row r="128" spans="2:16" ht="30">
      <c r="B128" s="2" t="s">
        <v>97</v>
      </c>
      <c r="C128" s="3" t="s">
        <v>98</v>
      </c>
      <c r="D128" s="7">
        <v>8482.66</v>
      </c>
      <c r="E128" s="7">
        <v>8482.66</v>
      </c>
      <c r="F128" s="8">
        <f t="shared" si="8"/>
        <v>1.8065509530401447</v>
      </c>
      <c r="G128" s="8">
        <f t="shared" si="9"/>
        <v>1.8065509530401447</v>
      </c>
      <c r="J128" s="34"/>
      <c r="K128" s="34"/>
      <c r="L128" s="34"/>
      <c r="M128" s="34"/>
    </row>
    <row r="129" spans="2:13">
      <c r="B129" s="2" t="s">
        <v>99</v>
      </c>
      <c r="C129" s="3" t="s">
        <v>100</v>
      </c>
      <c r="D129" s="7">
        <v>3498.16</v>
      </c>
      <c r="E129" s="7">
        <v>3498.16</v>
      </c>
      <c r="F129" s="8">
        <f t="shared" si="8"/>
        <v>0.74500266212330957</v>
      </c>
      <c r="G129" s="8">
        <f t="shared" si="9"/>
        <v>0.74500266212330957</v>
      </c>
      <c r="J129" s="34"/>
      <c r="K129" s="34"/>
      <c r="L129" s="34"/>
      <c r="M129" s="34"/>
    </row>
    <row r="130" spans="2:13" ht="30">
      <c r="B130" s="2" t="s">
        <v>101</v>
      </c>
      <c r="C130" s="3" t="s">
        <v>102</v>
      </c>
      <c r="D130" s="7">
        <v>7608.12</v>
      </c>
      <c r="E130" s="7">
        <v>7608.12</v>
      </c>
      <c r="F130" s="8">
        <f t="shared" si="8"/>
        <v>1.6203002875093173</v>
      </c>
      <c r="G130" s="8">
        <f t="shared" si="9"/>
        <v>1.6203002875093173</v>
      </c>
      <c r="J130" s="34"/>
      <c r="K130" s="34"/>
      <c r="L130" s="34"/>
      <c r="M130" s="34"/>
    </row>
    <row r="131" spans="2:13">
      <c r="B131" s="2" t="s">
        <v>103</v>
      </c>
      <c r="C131" s="3" t="s">
        <v>104</v>
      </c>
      <c r="D131" s="7">
        <v>2623.62</v>
      </c>
      <c r="E131" s="7">
        <v>2623.62</v>
      </c>
      <c r="F131" s="8">
        <f t="shared" si="8"/>
        <v>0.55875199659248209</v>
      </c>
      <c r="G131" s="8">
        <f t="shared" si="9"/>
        <v>0.55875199659248209</v>
      </c>
      <c r="J131" s="34"/>
      <c r="K131" s="34"/>
      <c r="L131" s="34"/>
      <c r="M131" s="34"/>
    </row>
    <row r="132" spans="2:13" ht="30">
      <c r="B132" s="2" t="s">
        <v>105</v>
      </c>
      <c r="C132" s="3" t="s">
        <v>106</v>
      </c>
      <c r="D132" s="7">
        <v>8482.66</v>
      </c>
      <c r="E132" s="7">
        <v>8482.66</v>
      </c>
      <c r="F132" s="8">
        <f t="shared" si="8"/>
        <v>1.8065509530401447</v>
      </c>
      <c r="G132" s="8">
        <f t="shared" si="9"/>
        <v>1.8065509530401447</v>
      </c>
    </row>
    <row r="133" spans="2:13">
      <c r="B133" s="2" t="s">
        <v>107</v>
      </c>
      <c r="C133" s="3" t="s">
        <v>108</v>
      </c>
      <c r="D133" s="7">
        <v>3206.65</v>
      </c>
      <c r="E133" s="7">
        <v>3206.65</v>
      </c>
      <c r="F133" s="8">
        <f t="shared" si="8"/>
        <v>0.68291981684591629</v>
      </c>
      <c r="G133" s="8">
        <f t="shared" si="9"/>
        <v>0.68291981684591629</v>
      </c>
    </row>
    <row r="134" spans="2:13" ht="30">
      <c r="B134" s="2" t="s">
        <v>109</v>
      </c>
      <c r="C134" s="3" t="s">
        <v>110</v>
      </c>
      <c r="D134" s="7">
        <v>8482.66</v>
      </c>
      <c r="E134" s="7">
        <v>8482.66</v>
      </c>
      <c r="F134" s="8">
        <f t="shared" si="8"/>
        <v>1.8065509530401447</v>
      </c>
      <c r="G134" s="8">
        <f t="shared" si="9"/>
        <v>1.8065509530401447</v>
      </c>
    </row>
    <row r="135" spans="2:13">
      <c r="B135" s="2" t="s">
        <v>111</v>
      </c>
      <c r="C135" s="3" t="s">
        <v>112</v>
      </c>
      <c r="D135" s="7">
        <v>3206.65</v>
      </c>
      <c r="E135" s="7">
        <v>3206.65</v>
      </c>
      <c r="F135" s="8">
        <f t="shared" si="8"/>
        <v>0.68291981684591629</v>
      </c>
      <c r="G135" s="8">
        <f t="shared" si="9"/>
        <v>0.68291981684591629</v>
      </c>
    </row>
    <row r="136" spans="2:13" ht="30">
      <c r="B136" s="2" t="s">
        <v>113</v>
      </c>
      <c r="C136" s="3" t="s">
        <v>114</v>
      </c>
      <c r="D136" s="7">
        <v>8482.66</v>
      </c>
      <c r="E136" s="7">
        <v>8482.66</v>
      </c>
      <c r="F136" s="8">
        <f t="shared" si="8"/>
        <v>1.8065509530401447</v>
      </c>
      <c r="G136" s="8">
        <f t="shared" si="9"/>
        <v>1.8065509530401447</v>
      </c>
    </row>
    <row r="137" spans="2:13">
      <c r="B137" s="2" t="s">
        <v>115</v>
      </c>
      <c r="C137" s="3" t="s">
        <v>116</v>
      </c>
      <c r="D137" s="7">
        <v>3498.16</v>
      </c>
      <c r="E137" s="7">
        <v>3498.16</v>
      </c>
      <c r="F137" s="8">
        <f t="shared" si="8"/>
        <v>0.74500266212330957</v>
      </c>
      <c r="G137" s="8">
        <f t="shared" si="9"/>
        <v>0.74500266212330957</v>
      </c>
    </row>
    <row r="138" spans="2:13">
      <c r="B138" s="2" t="s">
        <v>117</v>
      </c>
      <c r="C138" s="3" t="s">
        <v>118</v>
      </c>
      <c r="D138" s="7">
        <v>3789.68</v>
      </c>
      <c r="E138" s="7">
        <v>3789.68</v>
      </c>
      <c r="F138" s="8">
        <f t="shared" si="8"/>
        <v>0.80708763709935039</v>
      </c>
      <c r="G138" s="8">
        <f t="shared" si="9"/>
        <v>0.80708763709935039</v>
      </c>
    </row>
    <row r="139" spans="2:13">
      <c r="B139" s="2" t="s">
        <v>119</v>
      </c>
      <c r="C139" s="3" t="s">
        <v>120</v>
      </c>
      <c r="D139" s="7">
        <v>3498.16</v>
      </c>
      <c r="E139" s="7">
        <v>3498.16</v>
      </c>
      <c r="F139" s="8">
        <f t="shared" si="8"/>
        <v>0.74500266212330957</v>
      </c>
      <c r="G139" s="8">
        <f t="shared" si="9"/>
        <v>0.74500266212330957</v>
      </c>
    </row>
    <row r="140" spans="2:13" ht="30">
      <c r="B140" s="2" t="s">
        <v>121</v>
      </c>
      <c r="C140" s="3" t="s">
        <v>122</v>
      </c>
      <c r="D140" s="7">
        <v>7899.64</v>
      </c>
      <c r="E140" s="7">
        <v>7899.64</v>
      </c>
      <c r="F140" s="8">
        <f t="shared" si="8"/>
        <v>1.6823852624853584</v>
      </c>
      <c r="G140" s="8">
        <f t="shared" si="9"/>
        <v>1.6823852624853584</v>
      </c>
    </row>
    <row r="141" spans="2:13" ht="30">
      <c r="B141" s="2" t="s">
        <v>123</v>
      </c>
      <c r="C141" s="3" t="s">
        <v>124</v>
      </c>
      <c r="D141" s="7">
        <v>7899.64</v>
      </c>
      <c r="E141" s="7">
        <v>7899.64</v>
      </c>
      <c r="F141" s="8">
        <f t="shared" si="8"/>
        <v>1.6823852624853584</v>
      </c>
      <c r="G141" s="8">
        <f t="shared" si="9"/>
        <v>1.6823852624853584</v>
      </c>
    </row>
    <row r="142" spans="2:13" ht="30">
      <c r="B142" s="2" t="s">
        <v>125</v>
      </c>
      <c r="C142" s="3" t="s">
        <v>126</v>
      </c>
      <c r="D142" s="7">
        <v>7899.64</v>
      </c>
      <c r="E142" s="7">
        <v>7899.64</v>
      </c>
      <c r="F142" s="8">
        <f t="shared" si="8"/>
        <v>1.6823852624853584</v>
      </c>
      <c r="G142" s="8">
        <f t="shared" si="9"/>
        <v>1.6823852624853584</v>
      </c>
    </row>
    <row r="143" spans="2:13" ht="30">
      <c r="B143" s="2" t="s">
        <v>127</v>
      </c>
      <c r="C143" s="3" t="s">
        <v>128</v>
      </c>
      <c r="D143" s="7">
        <v>2915.14</v>
      </c>
      <c r="E143" s="7">
        <v>2915.14</v>
      </c>
      <c r="F143" s="8">
        <f t="shared" si="8"/>
        <v>0.62083697156852302</v>
      </c>
      <c r="G143" s="8">
        <f t="shared" si="9"/>
        <v>0.62083697156852302</v>
      </c>
    </row>
    <row r="144" spans="2:13" ht="30">
      <c r="B144" s="2" t="s">
        <v>129</v>
      </c>
      <c r="C144" s="3" t="s">
        <v>130</v>
      </c>
      <c r="D144" s="7">
        <v>8774.18</v>
      </c>
      <c r="E144" s="7">
        <v>8774.18</v>
      </c>
      <c r="F144" s="8">
        <f t="shared" si="8"/>
        <v>1.8686359280161857</v>
      </c>
      <c r="G144" s="8">
        <f t="shared" si="9"/>
        <v>1.8686359280161857</v>
      </c>
    </row>
    <row r="145" spans="2:7" ht="30">
      <c r="B145" s="2" t="s">
        <v>131</v>
      </c>
      <c r="C145" s="3" t="s">
        <v>132</v>
      </c>
      <c r="D145" s="7">
        <v>4081.19</v>
      </c>
      <c r="E145" s="7">
        <v>4081.19</v>
      </c>
      <c r="F145" s="8">
        <f t="shared" si="8"/>
        <v>0.86917048237674366</v>
      </c>
      <c r="G145" s="8">
        <f t="shared" si="9"/>
        <v>0.86917048237674366</v>
      </c>
    </row>
    <row r="146" spans="2:7" ht="30">
      <c r="B146" s="2" t="s">
        <v>133</v>
      </c>
      <c r="C146" s="3" t="s">
        <v>134</v>
      </c>
      <c r="D146" s="7">
        <v>2623.62</v>
      </c>
      <c r="E146" s="7">
        <v>2623.62</v>
      </c>
      <c r="F146" s="8">
        <f t="shared" si="8"/>
        <v>0.55875199659248209</v>
      </c>
      <c r="G146" s="8">
        <f t="shared" si="9"/>
        <v>0.55875199659248209</v>
      </c>
    </row>
    <row r="147" spans="2:7" ht="30">
      <c r="B147" s="2" t="s">
        <v>135</v>
      </c>
      <c r="C147" s="3" t="s">
        <v>136</v>
      </c>
      <c r="D147" s="7">
        <v>8191.15</v>
      </c>
      <c r="E147" s="7">
        <v>8191.15</v>
      </c>
      <c r="F147" s="8">
        <f t="shared" si="8"/>
        <v>1.7444681077627515</v>
      </c>
      <c r="G147" s="8">
        <f t="shared" si="9"/>
        <v>1.7444681077627515</v>
      </c>
    </row>
    <row r="148" spans="2:7">
      <c r="B148" s="2" t="s">
        <v>137</v>
      </c>
      <c r="C148" s="3" t="s">
        <v>138</v>
      </c>
      <c r="D148" s="7">
        <v>3206.65</v>
      </c>
      <c r="E148" s="7">
        <v>3206.65</v>
      </c>
      <c r="F148" s="8">
        <f t="shared" si="8"/>
        <v>0.68291981684591629</v>
      </c>
      <c r="G148" s="8">
        <f t="shared" si="9"/>
        <v>0.68291981684591629</v>
      </c>
    </row>
    <row r="149" spans="2:7" ht="30">
      <c r="B149" s="2" t="s">
        <v>139</v>
      </c>
      <c r="C149" s="3" t="s">
        <v>140</v>
      </c>
      <c r="D149" s="7">
        <v>8191.15</v>
      </c>
      <c r="E149" s="7">
        <v>8191.15</v>
      </c>
      <c r="F149" s="8">
        <f t="shared" si="8"/>
        <v>1.7444681077627515</v>
      </c>
      <c r="G149" s="8">
        <f t="shared" si="9"/>
        <v>1.7444681077627515</v>
      </c>
    </row>
    <row r="150" spans="2:7" ht="21.2" customHeight="1">
      <c r="B150" s="2" t="s">
        <v>141</v>
      </c>
      <c r="C150" s="3" t="s">
        <v>142</v>
      </c>
      <c r="D150" s="7">
        <v>3206.65</v>
      </c>
      <c r="E150" s="7">
        <v>3206.65</v>
      </c>
      <c r="F150" s="8">
        <f t="shared" si="8"/>
        <v>0.68291981684591629</v>
      </c>
      <c r="G150" s="8">
        <f t="shared" si="9"/>
        <v>0.68291981684591629</v>
      </c>
    </row>
    <row r="151" spans="2:7" ht="22.7" customHeight="1">
      <c r="B151" s="2" t="s">
        <v>143</v>
      </c>
      <c r="C151" s="3" t="s">
        <v>144</v>
      </c>
      <c r="D151" s="7">
        <v>2623.62</v>
      </c>
      <c r="E151" s="7">
        <v>2623.62</v>
      </c>
      <c r="F151" s="8">
        <f t="shared" si="8"/>
        <v>0.55875199659248209</v>
      </c>
      <c r="G151" s="8">
        <f t="shared" si="9"/>
        <v>0.55875199659248209</v>
      </c>
    </row>
    <row r="152" spans="2:7">
      <c r="B152" s="2" t="s">
        <v>145</v>
      </c>
      <c r="C152" s="3" t="s">
        <v>146</v>
      </c>
      <c r="D152" s="7">
        <v>3789.68</v>
      </c>
      <c r="E152" s="7">
        <v>3789.68</v>
      </c>
      <c r="F152" s="8">
        <f t="shared" si="8"/>
        <v>0.80708763709935039</v>
      </c>
      <c r="G152" s="8">
        <f t="shared" si="9"/>
        <v>0.80708763709935039</v>
      </c>
    </row>
    <row r="153" spans="2:7" ht="30">
      <c r="B153" s="2" t="s">
        <v>147</v>
      </c>
      <c r="C153" s="3" t="s">
        <v>148</v>
      </c>
      <c r="D153" s="7">
        <v>3206.65</v>
      </c>
      <c r="E153" s="7">
        <v>3206.65</v>
      </c>
      <c r="F153" s="8">
        <f t="shared" si="8"/>
        <v>0.68291981684591629</v>
      </c>
      <c r="G153" s="8">
        <f t="shared" si="9"/>
        <v>0.68291981684591629</v>
      </c>
    </row>
    <row r="154" spans="2:7">
      <c r="B154" s="2" t="s">
        <v>149</v>
      </c>
      <c r="C154" s="3" t="s">
        <v>150</v>
      </c>
      <c r="D154" s="7">
        <v>2915.14</v>
      </c>
      <c r="E154" s="7">
        <v>2915.14</v>
      </c>
      <c r="F154" s="8">
        <f t="shared" si="8"/>
        <v>0.62083697156852302</v>
      </c>
      <c r="G154" s="8">
        <f t="shared" si="9"/>
        <v>0.62083697156852302</v>
      </c>
    </row>
    <row r="155" spans="2:7" ht="30">
      <c r="B155" s="2" t="s">
        <v>151</v>
      </c>
      <c r="C155" s="3" t="s">
        <v>152</v>
      </c>
      <c r="D155" s="7">
        <v>8191.15</v>
      </c>
      <c r="E155" s="7">
        <v>8191.15</v>
      </c>
      <c r="F155" s="8">
        <f t="shared" si="8"/>
        <v>1.7444681077627515</v>
      </c>
      <c r="G155" s="8">
        <f t="shared" si="9"/>
        <v>1.7444681077627515</v>
      </c>
    </row>
    <row r="156" spans="2:7">
      <c r="B156" s="2" t="s">
        <v>153</v>
      </c>
      <c r="C156" s="3" t="s">
        <v>154</v>
      </c>
      <c r="D156" s="7">
        <v>3498.16</v>
      </c>
      <c r="E156" s="7">
        <v>3498.16</v>
      </c>
      <c r="F156" s="8">
        <f t="shared" ref="F156:F187" si="10">D156/4695.5</f>
        <v>0.74500266212330957</v>
      </c>
      <c r="G156" s="8">
        <f t="shared" ref="G156:G187" si="11">E156/4695.5</f>
        <v>0.74500266212330957</v>
      </c>
    </row>
    <row r="157" spans="2:7" ht="30">
      <c r="B157" s="2" t="s">
        <v>155</v>
      </c>
      <c r="C157" s="3" t="s">
        <v>156</v>
      </c>
      <c r="D157" s="7">
        <v>8482.66</v>
      </c>
      <c r="E157" s="7">
        <v>8482.66</v>
      </c>
      <c r="F157" s="8">
        <f t="shared" si="10"/>
        <v>1.8065509530401447</v>
      </c>
      <c r="G157" s="8">
        <f t="shared" si="11"/>
        <v>1.8065509530401447</v>
      </c>
    </row>
    <row r="158" spans="2:7" ht="30">
      <c r="B158" s="2" t="s">
        <v>157</v>
      </c>
      <c r="C158" s="3" t="s">
        <v>158</v>
      </c>
      <c r="D158" s="7">
        <v>3498.16</v>
      </c>
      <c r="E158" s="7">
        <v>3498.16</v>
      </c>
      <c r="F158" s="8">
        <f t="shared" si="10"/>
        <v>0.74500266212330957</v>
      </c>
      <c r="G158" s="8">
        <f t="shared" si="11"/>
        <v>0.74500266212330957</v>
      </c>
    </row>
    <row r="159" spans="2:7" ht="30">
      <c r="B159" s="2" t="s">
        <v>159</v>
      </c>
      <c r="C159" s="3" t="s">
        <v>160</v>
      </c>
      <c r="D159" s="7">
        <v>8482.66</v>
      </c>
      <c r="E159" s="7">
        <v>8482.66</v>
      </c>
      <c r="F159" s="8">
        <f t="shared" si="10"/>
        <v>1.8065509530401447</v>
      </c>
      <c r="G159" s="8">
        <f t="shared" si="11"/>
        <v>1.8065509530401447</v>
      </c>
    </row>
    <row r="160" spans="2:7" ht="45">
      <c r="B160" s="2" t="s">
        <v>161</v>
      </c>
      <c r="C160" s="3" t="s">
        <v>162</v>
      </c>
      <c r="D160" s="7">
        <v>8482.66</v>
      </c>
      <c r="E160" s="7">
        <v>8482.66</v>
      </c>
      <c r="F160" s="8">
        <f t="shared" si="10"/>
        <v>1.8065509530401447</v>
      </c>
      <c r="G160" s="8">
        <f t="shared" si="11"/>
        <v>1.8065509530401447</v>
      </c>
    </row>
    <row r="161" spans="2:7" ht="26.45" customHeight="1">
      <c r="B161" s="2" t="s">
        <v>163</v>
      </c>
      <c r="C161" s="3" t="s">
        <v>164</v>
      </c>
      <c r="D161" s="7">
        <v>3789.68</v>
      </c>
      <c r="E161" s="7">
        <v>3789.68</v>
      </c>
      <c r="F161" s="8">
        <f t="shared" si="10"/>
        <v>0.80708763709935039</v>
      </c>
      <c r="G161" s="8">
        <f t="shared" si="11"/>
        <v>0.80708763709935039</v>
      </c>
    </row>
    <row r="162" spans="2:7">
      <c r="B162" s="2" t="s">
        <v>165</v>
      </c>
      <c r="C162" s="3" t="s">
        <v>166</v>
      </c>
      <c r="D162" s="7">
        <v>2623.62</v>
      </c>
      <c r="E162" s="7">
        <v>2623.62</v>
      </c>
      <c r="F162" s="8">
        <f t="shared" si="10"/>
        <v>0.55875199659248209</v>
      </c>
      <c r="G162" s="8">
        <f t="shared" si="11"/>
        <v>0.55875199659248209</v>
      </c>
    </row>
    <row r="163" spans="2:7">
      <c r="B163" s="2" t="s">
        <v>167</v>
      </c>
      <c r="C163" s="3" t="s">
        <v>168</v>
      </c>
      <c r="D163" s="7">
        <v>3498.16</v>
      </c>
      <c r="E163" s="7">
        <v>3498.16</v>
      </c>
      <c r="F163" s="8">
        <f t="shared" si="10"/>
        <v>0.74500266212330957</v>
      </c>
      <c r="G163" s="8">
        <f t="shared" si="11"/>
        <v>0.74500266212330957</v>
      </c>
    </row>
    <row r="164" spans="2:7" ht="30">
      <c r="B164" s="2" t="s">
        <v>169</v>
      </c>
      <c r="C164" s="3" t="s">
        <v>170</v>
      </c>
      <c r="D164" s="7">
        <v>8482.66</v>
      </c>
      <c r="E164" s="7">
        <v>8482.66</v>
      </c>
      <c r="F164" s="8">
        <f t="shared" si="10"/>
        <v>1.8065509530401447</v>
      </c>
      <c r="G164" s="8">
        <f t="shared" si="11"/>
        <v>1.8065509530401447</v>
      </c>
    </row>
    <row r="165" spans="2:7">
      <c r="B165" s="2" t="s">
        <v>171</v>
      </c>
      <c r="C165" s="3" t="s">
        <v>172</v>
      </c>
      <c r="D165" s="7">
        <v>3498.16</v>
      </c>
      <c r="E165" s="7">
        <v>3498.16</v>
      </c>
      <c r="F165" s="8">
        <f t="shared" si="10"/>
        <v>0.74500266212330957</v>
      </c>
      <c r="G165" s="8">
        <f t="shared" si="11"/>
        <v>0.74500266212330957</v>
      </c>
    </row>
    <row r="166" spans="2:7" ht="30">
      <c r="B166" s="2" t="s">
        <v>173</v>
      </c>
      <c r="C166" s="3" t="s">
        <v>174</v>
      </c>
      <c r="D166" s="7">
        <v>7899.64</v>
      </c>
      <c r="E166" s="7">
        <v>7899.64</v>
      </c>
      <c r="F166" s="8">
        <f t="shared" si="10"/>
        <v>1.6823852624853584</v>
      </c>
      <c r="G166" s="8">
        <f t="shared" si="11"/>
        <v>1.6823852624853584</v>
      </c>
    </row>
    <row r="167" spans="2:7">
      <c r="B167" s="2" t="s">
        <v>175</v>
      </c>
      <c r="C167" s="3" t="s">
        <v>176</v>
      </c>
      <c r="D167" s="7">
        <v>2623.62</v>
      </c>
      <c r="E167" s="7">
        <v>2623.62</v>
      </c>
      <c r="F167" s="8">
        <f t="shared" si="10"/>
        <v>0.55875199659248209</v>
      </c>
      <c r="G167" s="8">
        <f t="shared" si="11"/>
        <v>0.55875199659248209</v>
      </c>
    </row>
    <row r="168" spans="2:7" ht="30">
      <c r="B168" s="2" t="s">
        <v>177</v>
      </c>
      <c r="C168" s="3" t="s">
        <v>178</v>
      </c>
      <c r="D168" s="7">
        <v>7899.64</v>
      </c>
      <c r="E168" s="7">
        <v>7899.64</v>
      </c>
      <c r="F168" s="8">
        <f t="shared" si="10"/>
        <v>1.6823852624853584</v>
      </c>
      <c r="G168" s="8">
        <f t="shared" si="11"/>
        <v>1.6823852624853584</v>
      </c>
    </row>
    <row r="169" spans="2:7" ht="30">
      <c r="B169" s="2" t="s">
        <v>179</v>
      </c>
      <c r="C169" s="3" t="s">
        <v>180</v>
      </c>
      <c r="D169" s="7">
        <v>7899.64</v>
      </c>
      <c r="E169" s="7">
        <v>7899.64</v>
      </c>
      <c r="F169" s="8">
        <f t="shared" si="10"/>
        <v>1.6823852624853584</v>
      </c>
      <c r="G169" s="8">
        <f t="shared" si="11"/>
        <v>1.6823852624853584</v>
      </c>
    </row>
    <row r="170" spans="2:7">
      <c r="B170" s="2" t="s">
        <v>181</v>
      </c>
      <c r="C170" s="3" t="s">
        <v>182</v>
      </c>
      <c r="D170" s="7">
        <v>2915.14</v>
      </c>
      <c r="E170" s="7">
        <v>2915.14</v>
      </c>
      <c r="F170" s="8">
        <f t="shared" si="10"/>
        <v>0.62083697156852302</v>
      </c>
      <c r="G170" s="8">
        <f t="shared" si="11"/>
        <v>0.62083697156852302</v>
      </c>
    </row>
    <row r="171" spans="2:7">
      <c r="B171" s="2" t="s">
        <v>183</v>
      </c>
      <c r="C171" s="3" t="s">
        <v>184</v>
      </c>
      <c r="D171" s="7">
        <v>2915.14</v>
      </c>
      <c r="E171" s="7">
        <v>2915.14</v>
      </c>
      <c r="F171" s="8">
        <f t="shared" si="10"/>
        <v>0.62083697156852302</v>
      </c>
      <c r="G171" s="8">
        <f t="shared" si="11"/>
        <v>0.62083697156852302</v>
      </c>
    </row>
    <row r="172" spans="2:7">
      <c r="B172" s="2" t="s">
        <v>185</v>
      </c>
      <c r="C172" s="3" t="s">
        <v>186</v>
      </c>
      <c r="D172" s="7">
        <v>2915.14</v>
      </c>
      <c r="E172" s="7">
        <v>2915.14</v>
      </c>
      <c r="F172" s="8">
        <f t="shared" si="10"/>
        <v>0.62083697156852302</v>
      </c>
      <c r="G172" s="8">
        <f t="shared" si="11"/>
        <v>0.62083697156852302</v>
      </c>
    </row>
    <row r="173" spans="2:7" ht="30">
      <c r="B173" s="2" t="s">
        <v>187</v>
      </c>
      <c r="C173" s="3" t="s">
        <v>188</v>
      </c>
      <c r="D173" s="7">
        <v>7899.64</v>
      </c>
      <c r="E173" s="7">
        <v>7899.64</v>
      </c>
      <c r="F173" s="8">
        <f t="shared" si="10"/>
        <v>1.6823852624853584</v>
      </c>
      <c r="G173" s="8">
        <f t="shared" si="11"/>
        <v>1.6823852624853584</v>
      </c>
    </row>
    <row r="174" spans="2:7">
      <c r="B174" s="2" t="s">
        <v>189</v>
      </c>
      <c r="C174" s="3" t="s">
        <v>190</v>
      </c>
      <c r="D174" s="7">
        <v>2915.14</v>
      </c>
      <c r="E174" s="7">
        <v>2915.14</v>
      </c>
      <c r="F174" s="8">
        <f t="shared" si="10"/>
        <v>0.62083697156852302</v>
      </c>
      <c r="G174" s="8">
        <f t="shared" si="11"/>
        <v>0.62083697156852302</v>
      </c>
    </row>
    <row r="175" spans="2:7" ht="30">
      <c r="B175" s="2" t="s">
        <v>191</v>
      </c>
      <c r="C175" s="3" t="s">
        <v>192</v>
      </c>
      <c r="D175" s="7">
        <v>8482.66</v>
      </c>
      <c r="E175" s="7">
        <v>8482.66</v>
      </c>
      <c r="F175" s="8">
        <f t="shared" si="10"/>
        <v>1.8065509530401447</v>
      </c>
      <c r="G175" s="8">
        <f t="shared" si="11"/>
        <v>1.8065509530401447</v>
      </c>
    </row>
    <row r="176" spans="2:7">
      <c r="B176" s="2" t="s">
        <v>193</v>
      </c>
      <c r="C176" s="3" t="s">
        <v>194</v>
      </c>
      <c r="D176" s="7">
        <v>3498.16</v>
      </c>
      <c r="E176" s="7">
        <v>3498.16</v>
      </c>
      <c r="F176" s="8">
        <f t="shared" si="10"/>
        <v>0.74500266212330957</v>
      </c>
      <c r="G176" s="8">
        <f t="shared" si="11"/>
        <v>0.74500266212330957</v>
      </c>
    </row>
    <row r="177" spans="2:7" ht="30">
      <c r="B177" s="2" t="s">
        <v>195</v>
      </c>
      <c r="C177" s="3" t="s">
        <v>196</v>
      </c>
      <c r="D177" s="7">
        <v>7899.64</v>
      </c>
      <c r="E177" s="7">
        <v>7899.64</v>
      </c>
      <c r="F177" s="8">
        <f t="shared" si="10"/>
        <v>1.6823852624853584</v>
      </c>
      <c r="G177" s="8">
        <f t="shared" si="11"/>
        <v>1.6823852624853584</v>
      </c>
    </row>
    <row r="178" spans="2:7" ht="24.75" customHeight="1">
      <c r="B178" s="2" t="s">
        <v>197</v>
      </c>
      <c r="C178" s="3" t="s">
        <v>198</v>
      </c>
      <c r="D178" s="7">
        <v>2915.14</v>
      </c>
      <c r="E178" s="7">
        <v>2915.14</v>
      </c>
      <c r="F178" s="8">
        <f t="shared" si="10"/>
        <v>0.62083697156852302</v>
      </c>
      <c r="G178" s="8">
        <f t="shared" si="11"/>
        <v>0.62083697156852302</v>
      </c>
    </row>
    <row r="179" spans="2:7" ht="30">
      <c r="B179" s="2" t="s">
        <v>199</v>
      </c>
      <c r="C179" s="3" t="s">
        <v>200</v>
      </c>
      <c r="D179" s="7">
        <v>2915.14</v>
      </c>
      <c r="E179" s="7">
        <v>2915.14</v>
      </c>
      <c r="F179" s="8">
        <f t="shared" si="10"/>
        <v>0.62083697156852302</v>
      </c>
      <c r="G179" s="8">
        <f t="shared" si="11"/>
        <v>0.62083697156852302</v>
      </c>
    </row>
    <row r="180" spans="2:7">
      <c r="B180" s="2" t="s">
        <v>201</v>
      </c>
      <c r="C180" s="3" t="s">
        <v>202</v>
      </c>
      <c r="D180" s="7">
        <v>3498.16</v>
      </c>
      <c r="E180" s="7">
        <v>3498.16</v>
      </c>
      <c r="F180" s="8">
        <f t="shared" si="10"/>
        <v>0.74500266212330957</v>
      </c>
      <c r="G180" s="8">
        <f t="shared" si="11"/>
        <v>0.74500266212330957</v>
      </c>
    </row>
    <row r="181" spans="2:7" ht="30">
      <c r="B181" s="2" t="s">
        <v>203</v>
      </c>
      <c r="C181" s="3" t="s">
        <v>204</v>
      </c>
      <c r="D181" s="7">
        <v>8191.15</v>
      </c>
      <c r="E181" s="7">
        <v>8191.15</v>
      </c>
      <c r="F181" s="8">
        <f t="shared" si="10"/>
        <v>1.7444681077627515</v>
      </c>
      <c r="G181" s="8">
        <f t="shared" si="11"/>
        <v>1.7444681077627515</v>
      </c>
    </row>
    <row r="182" spans="2:7" ht="30">
      <c r="B182" s="2" t="s">
        <v>205</v>
      </c>
      <c r="C182" s="3" t="s">
        <v>206</v>
      </c>
      <c r="D182" s="7">
        <v>3206.65</v>
      </c>
      <c r="E182" s="7">
        <v>3206.65</v>
      </c>
      <c r="F182" s="8">
        <f t="shared" si="10"/>
        <v>0.68291981684591629</v>
      </c>
      <c r="G182" s="8">
        <f t="shared" si="11"/>
        <v>0.68291981684591629</v>
      </c>
    </row>
    <row r="183" spans="2:7">
      <c r="B183" s="2" t="s">
        <v>207</v>
      </c>
      <c r="C183" s="3" t="s">
        <v>208</v>
      </c>
      <c r="D183" s="7">
        <v>3498.16</v>
      </c>
      <c r="E183" s="7">
        <v>3498.16</v>
      </c>
      <c r="F183" s="8">
        <f t="shared" si="10"/>
        <v>0.74500266212330957</v>
      </c>
      <c r="G183" s="8">
        <f t="shared" si="11"/>
        <v>0.74500266212330957</v>
      </c>
    </row>
    <row r="184" spans="2:7" ht="30">
      <c r="B184" s="2" t="s">
        <v>209</v>
      </c>
      <c r="C184" s="3" t="s">
        <v>210</v>
      </c>
      <c r="D184" s="7">
        <v>4081.19</v>
      </c>
      <c r="E184" s="7">
        <v>4081.19</v>
      </c>
      <c r="F184" s="8">
        <f t="shared" si="10"/>
        <v>0.86917048237674366</v>
      </c>
      <c r="G184" s="8">
        <f t="shared" si="11"/>
        <v>0.86917048237674366</v>
      </c>
    </row>
    <row r="185" spans="2:7" ht="30">
      <c r="B185" s="2" t="s">
        <v>211</v>
      </c>
      <c r="C185" s="3" t="s">
        <v>212</v>
      </c>
      <c r="D185" s="7">
        <v>3498.16</v>
      </c>
      <c r="E185" s="7">
        <v>3498.16</v>
      </c>
      <c r="F185" s="8">
        <f t="shared" si="10"/>
        <v>0.74500266212330957</v>
      </c>
      <c r="G185" s="8">
        <f t="shared" si="11"/>
        <v>0.74500266212330957</v>
      </c>
    </row>
    <row r="186" spans="2:7" ht="30">
      <c r="B186" s="2" t="s">
        <v>213</v>
      </c>
      <c r="C186" s="3" t="s">
        <v>214</v>
      </c>
      <c r="D186" s="7">
        <v>8191.15</v>
      </c>
      <c r="E186" s="7">
        <v>8191.15</v>
      </c>
      <c r="F186" s="8">
        <f t="shared" si="10"/>
        <v>1.7444681077627515</v>
      </c>
      <c r="G186" s="8">
        <f t="shared" si="11"/>
        <v>1.7444681077627515</v>
      </c>
    </row>
    <row r="187" spans="2:7" ht="30">
      <c r="B187" s="2" t="s">
        <v>215</v>
      </c>
      <c r="C187" s="3" t="s">
        <v>216</v>
      </c>
      <c r="D187" s="7">
        <v>8191.15</v>
      </c>
      <c r="E187" s="7">
        <v>8191.15</v>
      </c>
      <c r="F187" s="8">
        <f t="shared" si="10"/>
        <v>1.7444681077627515</v>
      </c>
      <c r="G187" s="8">
        <f t="shared" si="11"/>
        <v>1.7444681077627515</v>
      </c>
    </row>
    <row r="188" spans="2:7">
      <c r="B188" s="2" t="s">
        <v>217</v>
      </c>
      <c r="C188" s="3" t="s">
        <v>218</v>
      </c>
      <c r="D188" s="7">
        <v>2915.14</v>
      </c>
      <c r="E188" s="7">
        <v>2915.14</v>
      </c>
      <c r="F188" s="8">
        <f t="shared" ref="F188:F205" si="12">D188/4695.5</f>
        <v>0.62083697156852302</v>
      </c>
      <c r="G188" s="8">
        <f t="shared" ref="G188:G205" si="13">E188/4695.5</f>
        <v>0.62083697156852302</v>
      </c>
    </row>
    <row r="189" spans="2:7">
      <c r="B189" s="2" t="s">
        <v>219</v>
      </c>
      <c r="C189" s="3" t="s">
        <v>220</v>
      </c>
      <c r="D189" s="7">
        <v>2623.62</v>
      </c>
      <c r="E189" s="7">
        <v>2623.62</v>
      </c>
      <c r="F189" s="8">
        <f t="shared" si="12"/>
        <v>0.55875199659248209</v>
      </c>
      <c r="G189" s="8">
        <f t="shared" si="13"/>
        <v>0.55875199659248209</v>
      </c>
    </row>
    <row r="190" spans="2:7" ht="30">
      <c r="B190" s="2" t="s">
        <v>221</v>
      </c>
      <c r="C190" s="3" t="s">
        <v>222</v>
      </c>
      <c r="D190" s="7">
        <v>7608.12</v>
      </c>
      <c r="E190" s="7">
        <v>7608.12</v>
      </c>
      <c r="F190" s="8">
        <f t="shared" si="12"/>
        <v>1.6203002875093173</v>
      </c>
      <c r="G190" s="8">
        <f t="shared" si="13"/>
        <v>1.6203002875093173</v>
      </c>
    </row>
    <row r="191" spans="2:7" ht="30">
      <c r="B191" s="2" t="s">
        <v>223</v>
      </c>
      <c r="C191" s="3" t="s">
        <v>224</v>
      </c>
      <c r="D191" s="7">
        <v>7608.12</v>
      </c>
      <c r="E191" s="7">
        <v>7608.12</v>
      </c>
      <c r="F191" s="8">
        <f t="shared" si="12"/>
        <v>1.6203002875093173</v>
      </c>
      <c r="G191" s="8">
        <f t="shared" si="13"/>
        <v>1.6203002875093173</v>
      </c>
    </row>
    <row r="192" spans="2:7">
      <c r="B192" s="2" t="s">
        <v>225</v>
      </c>
      <c r="C192" s="3" t="s">
        <v>226</v>
      </c>
      <c r="D192" s="7">
        <v>2623.62</v>
      </c>
      <c r="E192" s="7">
        <v>2623.62</v>
      </c>
      <c r="F192" s="8">
        <f t="shared" si="12"/>
        <v>0.55875199659248209</v>
      </c>
      <c r="G192" s="8">
        <f t="shared" si="13"/>
        <v>0.55875199659248209</v>
      </c>
    </row>
    <row r="193" spans="2:9" ht="24.75" customHeight="1">
      <c r="B193" s="2" t="s">
        <v>227</v>
      </c>
      <c r="C193" s="3" t="s">
        <v>228</v>
      </c>
      <c r="D193" s="7">
        <v>3498.16</v>
      </c>
      <c r="E193" s="7">
        <v>3498.16</v>
      </c>
      <c r="F193" s="8">
        <f t="shared" si="12"/>
        <v>0.74500266212330957</v>
      </c>
      <c r="G193" s="8">
        <f t="shared" si="13"/>
        <v>0.74500266212330957</v>
      </c>
    </row>
    <row r="194" spans="2:9">
      <c r="B194" s="2" t="s">
        <v>229</v>
      </c>
      <c r="C194" s="3" t="s">
        <v>230</v>
      </c>
      <c r="D194" s="7">
        <v>3498.16</v>
      </c>
      <c r="E194" s="7">
        <v>3498.16</v>
      </c>
      <c r="F194" s="8">
        <f t="shared" si="12"/>
        <v>0.74500266212330957</v>
      </c>
      <c r="G194" s="8">
        <f t="shared" si="13"/>
        <v>0.74500266212330957</v>
      </c>
    </row>
    <row r="195" spans="2:9" ht="30">
      <c r="B195" s="2" t="s">
        <v>231</v>
      </c>
      <c r="C195" s="3" t="s">
        <v>232</v>
      </c>
      <c r="D195" s="7">
        <v>3498.16</v>
      </c>
      <c r="E195" s="7">
        <v>3498.16</v>
      </c>
      <c r="F195" s="8">
        <f t="shared" si="12"/>
        <v>0.74500266212330957</v>
      </c>
      <c r="G195" s="8">
        <f t="shared" si="13"/>
        <v>0.74500266212330957</v>
      </c>
    </row>
    <row r="196" spans="2:9">
      <c r="B196" s="2" t="s">
        <v>233</v>
      </c>
      <c r="C196" s="3" t="s">
        <v>234</v>
      </c>
      <c r="D196" s="7">
        <v>2915.14</v>
      </c>
      <c r="E196" s="7">
        <v>2915.14</v>
      </c>
      <c r="F196" s="8">
        <f t="shared" si="12"/>
        <v>0.62083697156852302</v>
      </c>
      <c r="G196" s="8">
        <f t="shared" si="13"/>
        <v>0.62083697156852302</v>
      </c>
    </row>
    <row r="197" spans="2:9" ht="24.75" customHeight="1">
      <c r="B197" s="2" t="s">
        <v>235</v>
      </c>
      <c r="C197" s="3" t="s">
        <v>236</v>
      </c>
      <c r="D197" s="7">
        <v>2915.14</v>
      </c>
      <c r="E197" s="7">
        <v>2915.14</v>
      </c>
      <c r="F197" s="8">
        <f t="shared" si="12"/>
        <v>0.62083697156852302</v>
      </c>
      <c r="G197" s="8">
        <f t="shared" si="13"/>
        <v>0.62083697156852302</v>
      </c>
    </row>
    <row r="198" spans="2:9">
      <c r="B198" s="2" t="s">
        <v>237</v>
      </c>
      <c r="C198" s="3" t="s">
        <v>238</v>
      </c>
      <c r="D198" s="7">
        <v>2915.14</v>
      </c>
      <c r="E198" s="7">
        <v>2915.14</v>
      </c>
      <c r="F198" s="8">
        <f t="shared" si="12"/>
        <v>0.62083697156852302</v>
      </c>
      <c r="G198" s="8">
        <f t="shared" si="13"/>
        <v>0.62083697156852302</v>
      </c>
    </row>
    <row r="199" spans="2:9">
      <c r="B199" s="2" t="s">
        <v>239</v>
      </c>
      <c r="C199" s="3" t="s">
        <v>240</v>
      </c>
      <c r="D199" s="7">
        <v>1749.08</v>
      </c>
      <c r="E199" s="7">
        <v>1749.08</v>
      </c>
      <c r="F199" s="8">
        <f t="shared" si="12"/>
        <v>0.37250133106165478</v>
      </c>
      <c r="G199" s="8">
        <f t="shared" si="13"/>
        <v>0.37250133106165478</v>
      </c>
    </row>
    <row r="200" spans="2:9">
      <c r="B200" s="2" t="s">
        <v>241</v>
      </c>
      <c r="C200" s="3" t="s">
        <v>242</v>
      </c>
      <c r="D200" s="7">
        <v>2623.62</v>
      </c>
      <c r="E200" s="7">
        <v>2623.62</v>
      </c>
      <c r="F200" s="8">
        <f t="shared" si="12"/>
        <v>0.55875199659248209</v>
      </c>
      <c r="G200" s="8">
        <f t="shared" si="13"/>
        <v>0.55875199659248209</v>
      </c>
    </row>
    <row r="201" spans="2:9" ht="30">
      <c r="B201" s="2" t="s">
        <v>243</v>
      </c>
      <c r="C201" s="3" t="s">
        <v>244</v>
      </c>
      <c r="D201" s="7">
        <v>7608.12</v>
      </c>
      <c r="E201" s="7">
        <v>7608.12</v>
      </c>
      <c r="F201" s="8">
        <f t="shared" si="12"/>
        <v>1.6203002875093173</v>
      </c>
      <c r="G201" s="8">
        <f t="shared" si="13"/>
        <v>1.6203002875093173</v>
      </c>
    </row>
    <row r="202" spans="2:9" ht="30">
      <c r="B202" s="2" t="s">
        <v>245</v>
      </c>
      <c r="C202" s="3" t="s">
        <v>246</v>
      </c>
      <c r="D202" s="7">
        <v>1749.08</v>
      </c>
      <c r="E202" s="7">
        <v>1749.08</v>
      </c>
      <c r="F202" s="8">
        <f t="shared" si="12"/>
        <v>0.37250133106165478</v>
      </c>
      <c r="G202" s="8">
        <f t="shared" si="13"/>
        <v>0.37250133106165478</v>
      </c>
    </row>
    <row r="203" spans="2:9">
      <c r="B203" s="2" t="s">
        <v>247</v>
      </c>
      <c r="C203" s="3" t="s">
        <v>248</v>
      </c>
      <c r="D203" s="7">
        <v>2623.62</v>
      </c>
      <c r="E203" s="7">
        <v>2623.62</v>
      </c>
      <c r="F203" s="8">
        <f t="shared" si="12"/>
        <v>0.55875199659248209</v>
      </c>
      <c r="G203" s="8">
        <f t="shared" si="13"/>
        <v>0.55875199659248209</v>
      </c>
    </row>
    <row r="204" spans="2:9" ht="30">
      <c r="B204" s="2" t="s">
        <v>81</v>
      </c>
      <c r="C204" s="3" t="s">
        <v>82</v>
      </c>
      <c r="D204" s="7">
        <v>1749.11</v>
      </c>
      <c r="E204" s="7">
        <v>1749.11</v>
      </c>
      <c r="F204" s="8">
        <f t="shared" si="12"/>
        <v>0.3725077201575977</v>
      </c>
      <c r="G204" s="8">
        <f t="shared" si="13"/>
        <v>0.3725077201575977</v>
      </c>
    </row>
    <row r="205" spans="2:9" ht="30">
      <c r="B205" s="2" t="s">
        <v>83</v>
      </c>
      <c r="C205" s="3" t="s">
        <v>84</v>
      </c>
      <c r="D205" s="7">
        <v>1749.11</v>
      </c>
      <c r="E205" s="7">
        <v>1749.11</v>
      </c>
      <c r="F205" s="8">
        <f t="shared" si="12"/>
        <v>0.3725077201575977</v>
      </c>
      <c r="G205" s="8">
        <f t="shared" si="13"/>
        <v>0.3725077201575977</v>
      </c>
    </row>
    <row r="206" spans="2:9" ht="51" customHeight="1">
      <c r="B206" s="51">
        <v>5</v>
      </c>
      <c r="C206" s="68" t="s">
        <v>645</v>
      </c>
      <c r="D206" s="69"/>
      <c r="E206" s="69"/>
      <c r="F206" s="69"/>
      <c r="G206" s="70"/>
      <c r="I206" s="33"/>
    </row>
    <row r="207" spans="2:9" ht="33" customHeight="1">
      <c r="B207" s="17" t="s">
        <v>486</v>
      </c>
      <c r="C207" s="2" t="s">
        <v>487</v>
      </c>
      <c r="D207" s="7">
        <v>9854.66</v>
      </c>
      <c r="E207" s="7">
        <v>9854.66</v>
      </c>
      <c r="F207" s="8">
        <f t="shared" ref="F207:F219" si="14">D207/10693.2</f>
        <v>0.92158193992443793</v>
      </c>
      <c r="G207" s="8">
        <f t="shared" ref="G207:G219" si="15">E207/10693.2</f>
        <v>0.92158193992443793</v>
      </c>
    </row>
    <row r="208" spans="2:9" ht="33" customHeight="1">
      <c r="B208" s="17" t="s">
        <v>488</v>
      </c>
      <c r="C208" s="2" t="s">
        <v>489</v>
      </c>
      <c r="D208" s="7">
        <v>8542.19</v>
      </c>
      <c r="E208" s="7">
        <v>8542.19</v>
      </c>
      <c r="F208" s="8">
        <f t="shared" si="14"/>
        <v>0.79884319006471405</v>
      </c>
      <c r="G208" s="8">
        <f t="shared" si="15"/>
        <v>0.79884319006471405</v>
      </c>
    </row>
    <row r="209" spans="2:9" ht="33" customHeight="1">
      <c r="B209" s="17" t="s">
        <v>490</v>
      </c>
      <c r="C209" s="2" t="s">
        <v>491</v>
      </c>
      <c r="D209" s="7">
        <v>10291.120000000001</v>
      </c>
      <c r="E209" s="7">
        <v>10291.120000000001</v>
      </c>
      <c r="F209" s="8">
        <f t="shared" si="14"/>
        <v>0.96239853364755168</v>
      </c>
      <c r="G209" s="8">
        <f t="shared" si="15"/>
        <v>0.96239853364755168</v>
      </c>
    </row>
    <row r="210" spans="2:9" ht="24" customHeight="1">
      <c r="B210" s="17" t="s">
        <v>492</v>
      </c>
      <c r="C210" s="2" t="s">
        <v>493</v>
      </c>
      <c r="D210" s="7">
        <v>6644.66</v>
      </c>
      <c r="E210" s="7">
        <v>6644.66</v>
      </c>
      <c r="F210" s="8">
        <f t="shared" si="14"/>
        <v>0.62139116447836007</v>
      </c>
      <c r="G210" s="8">
        <f t="shared" si="15"/>
        <v>0.62139116447836007</v>
      </c>
    </row>
    <row r="211" spans="2:9" ht="33" customHeight="1">
      <c r="B211" s="17" t="s">
        <v>494</v>
      </c>
      <c r="C211" s="2" t="s">
        <v>495</v>
      </c>
      <c r="D211" s="7">
        <v>5929.78</v>
      </c>
      <c r="E211" s="7">
        <v>5929.78</v>
      </c>
      <c r="F211" s="8">
        <f t="shared" si="14"/>
        <v>0.55453746306063656</v>
      </c>
      <c r="G211" s="8">
        <f t="shared" si="15"/>
        <v>0.55453746306063656</v>
      </c>
    </row>
    <row r="212" spans="2:9" ht="33" customHeight="1">
      <c r="B212" s="17" t="s">
        <v>496</v>
      </c>
      <c r="C212" s="2" t="s">
        <v>497</v>
      </c>
      <c r="D212" s="7">
        <v>5929.78</v>
      </c>
      <c r="E212" s="7">
        <v>5929.78</v>
      </c>
      <c r="F212" s="8">
        <f t="shared" si="14"/>
        <v>0.55453746306063656</v>
      </c>
      <c r="G212" s="8">
        <f t="shared" si="15"/>
        <v>0.55453746306063656</v>
      </c>
    </row>
    <row r="213" spans="2:9" ht="33" customHeight="1">
      <c r="B213" s="17" t="s">
        <v>498</v>
      </c>
      <c r="C213" s="2" t="s">
        <v>499</v>
      </c>
      <c r="D213" s="7">
        <v>19025.7</v>
      </c>
      <c r="E213" s="7">
        <v>19025.7</v>
      </c>
      <c r="F213" s="8">
        <f t="shared" si="14"/>
        <v>1.7792335315901695</v>
      </c>
      <c r="G213" s="8">
        <f t="shared" si="15"/>
        <v>1.7792335315901695</v>
      </c>
    </row>
    <row r="214" spans="2:9" ht="30">
      <c r="B214" s="17" t="s">
        <v>500</v>
      </c>
      <c r="C214" s="2" t="s">
        <v>501</v>
      </c>
      <c r="D214" s="7">
        <v>15577.47</v>
      </c>
      <c r="E214" s="7">
        <v>15577.47</v>
      </c>
      <c r="F214" s="8">
        <f t="shared" si="14"/>
        <v>1.456764111771967</v>
      </c>
      <c r="G214" s="8">
        <f t="shared" si="15"/>
        <v>1.456764111771967</v>
      </c>
    </row>
    <row r="215" spans="2:9" ht="33">
      <c r="B215" s="17" t="s">
        <v>507</v>
      </c>
      <c r="C215" s="2" t="s">
        <v>621</v>
      </c>
      <c r="D215" s="7">
        <v>8361.89</v>
      </c>
      <c r="E215" s="7">
        <v>8361.89</v>
      </c>
      <c r="F215" s="8">
        <f t="shared" si="14"/>
        <v>0.78198200725694822</v>
      </c>
      <c r="G215" s="8">
        <f t="shared" si="15"/>
        <v>0.78198200725694822</v>
      </c>
    </row>
    <row r="216" spans="2:9" ht="18">
      <c r="B216" s="17" t="s">
        <v>508</v>
      </c>
      <c r="C216" s="2" t="s">
        <v>622</v>
      </c>
      <c r="D216" s="7">
        <v>4690.17</v>
      </c>
      <c r="E216" s="7">
        <v>4690.17</v>
      </c>
      <c r="F216" s="8">
        <f t="shared" si="14"/>
        <v>0.43861238918190998</v>
      </c>
      <c r="G216" s="8">
        <f t="shared" si="15"/>
        <v>0.43861238918190998</v>
      </c>
    </row>
    <row r="217" spans="2:9" ht="33">
      <c r="B217" s="17" t="s">
        <v>509</v>
      </c>
      <c r="C217" s="2" t="s">
        <v>623</v>
      </c>
      <c r="D217" s="7">
        <v>15824.7</v>
      </c>
      <c r="E217" s="7">
        <v>15824.7</v>
      </c>
      <c r="F217" s="8">
        <f t="shared" si="14"/>
        <v>1.4798844125238468</v>
      </c>
      <c r="G217" s="8">
        <f t="shared" si="15"/>
        <v>1.4798844125238468</v>
      </c>
    </row>
    <row r="218" spans="2:9" ht="33">
      <c r="B218" s="17" t="s">
        <v>510</v>
      </c>
      <c r="C218" s="2" t="s">
        <v>624</v>
      </c>
      <c r="D218" s="7">
        <v>22798.43</v>
      </c>
      <c r="E218" s="7">
        <v>22798.43</v>
      </c>
      <c r="F218" s="8">
        <f t="shared" si="14"/>
        <v>2.1320493397673288</v>
      </c>
      <c r="G218" s="8">
        <f t="shared" si="15"/>
        <v>2.1320493397673288</v>
      </c>
    </row>
    <row r="219" spans="2:9" ht="33">
      <c r="B219" s="13" t="s">
        <v>511</v>
      </c>
      <c r="C219" s="14" t="s">
        <v>625</v>
      </c>
      <c r="D219" s="7">
        <v>15686.59</v>
      </c>
      <c r="E219" s="7">
        <v>15686.59</v>
      </c>
      <c r="F219" s="8">
        <f t="shared" si="14"/>
        <v>1.4669687277896233</v>
      </c>
      <c r="G219" s="8">
        <f t="shared" si="15"/>
        <v>1.4669687277896233</v>
      </c>
    </row>
    <row r="220" spans="2:9" ht="35.450000000000003" customHeight="1">
      <c r="B220" s="51">
        <v>6</v>
      </c>
      <c r="C220" s="68" t="s">
        <v>641</v>
      </c>
      <c r="D220" s="69"/>
      <c r="E220" s="69"/>
      <c r="F220" s="69"/>
      <c r="G220" s="70"/>
      <c r="I220" s="43"/>
    </row>
    <row r="221" spans="2:9">
      <c r="B221" s="2" t="s">
        <v>0</v>
      </c>
      <c r="C221" s="3" t="s">
        <v>1</v>
      </c>
      <c r="D221" s="7">
        <v>902.15625260000002</v>
      </c>
      <c r="E221" s="7">
        <v>875.04381379999995</v>
      </c>
      <c r="F221" s="24">
        <f t="shared" ref="F221:F257" si="16">D221/741.8</f>
        <v>1.216171815314101</v>
      </c>
      <c r="G221" s="24">
        <f t="shared" ref="G221:G257" si="17">E221/741.8</f>
        <v>1.1796222887570773</v>
      </c>
      <c r="H221" s="44"/>
      <c r="I221" s="44"/>
    </row>
    <row r="222" spans="2:9">
      <c r="B222" s="2" t="s">
        <v>2</v>
      </c>
      <c r="C222" s="3" t="s">
        <v>3</v>
      </c>
      <c r="D222" s="7">
        <v>1308.885565</v>
      </c>
      <c r="E222" s="7">
        <v>1281.7731262</v>
      </c>
      <c r="F222" s="24">
        <f t="shared" si="16"/>
        <v>1.7644723173362094</v>
      </c>
      <c r="G222" s="24">
        <f t="shared" si="17"/>
        <v>1.7279227907791859</v>
      </c>
      <c r="H222" s="44"/>
      <c r="I222" s="44"/>
    </row>
    <row r="223" spans="2:9">
      <c r="B223" s="2" t="s">
        <v>4</v>
      </c>
      <c r="C223" s="3" t="s">
        <v>5</v>
      </c>
      <c r="D223" s="7">
        <v>1093.0649972000001</v>
      </c>
      <c r="E223" s="7">
        <v>1065.9418757999999</v>
      </c>
      <c r="F223" s="24">
        <f t="shared" si="16"/>
        <v>1.4735305974656243</v>
      </c>
      <c r="G223" s="24">
        <f t="shared" si="17"/>
        <v>1.4369666699919115</v>
      </c>
      <c r="H223" s="44"/>
      <c r="I223" s="44"/>
    </row>
    <row r="224" spans="2:9">
      <c r="B224" s="2" t="s">
        <v>6</v>
      </c>
      <c r="C224" s="3" t="s">
        <v>7</v>
      </c>
      <c r="D224" s="7">
        <v>1210.3278974</v>
      </c>
      <c r="E224" s="7">
        <v>1210.3278974</v>
      </c>
      <c r="F224" s="24">
        <f t="shared" si="16"/>
        <v>1.6316094599622541</v>
      </c>
      <c r="G224" s="24">
        <f t="shared" si="17"/>
        <v>1.6316094599622541</v>
      </c>
      <c r="H224" s="44"/>
      <c r="I224" s="44"/>
    </row>
    <row r="225" spans="2:9" ht="21.75" customHeight="1">
      <c r="B225" s="2" t="s">
        <v>451</v>
      </c>
      <c r="C225" s="3" t="s">
        <v>452</v>
      </c>
      <c r="D225" s="7">
        <v>742.04544379999993</v>
      </c>
      <c r="E225" s="7">
        <v>719.09921899999995</v>
      </c>
      <c r="F225" s="24">
        <f t="shared" si="16"/>
        <v>1.0003308759773524</v>
      </c>
      <c r="G225" s="24">
        <f t="shared" si="17"/>
        <v>0.96939770692909144</v>
      </c>
      <c r="H225" s="44"/>
      <c r="I225" s="44"/>
    </row>
    <row r="226" spans="2:9" ht="23.25" customHeight="1">
      <c r="B226" s="2" t="s">
        <v>453</v>
      </c>
      <c r="C226" s="3" t="s">
        <v>454</v>
      </c>
      <c r="D226" s="7">
        <v>742.04544379999993</v>
      </c>
      <c r="E226" s="7">
        <v>719.09921899999995</v>
      </c>
      <c r="F226" s="24">
        <f t="shared" si="16"/>
        <v>1.0003308759773524</v>
      </c>
      <c r="G226" s="24">
        <f t="shared" si="17"/>
        <v>0.96939770692909144</v>
      </c>
      <c r="H226" s="44"/>
      <c r="I226" s="44"/>
    </row>
    <row r="227" spans="2:9">
      <c r="B227" s="2" t="s">
        <v>455</v>
      </c>
      <c r="C227" s="3" t="s">
        <v>456</v>
      </c>
      <c r="D227" s="7">
        <v>742.04544379999993</v>
      </c>
      <c r="E227" s="7">
        <v>719.09921899999995</v>
      </c>
      <c r="F227" s="24">
        <f t="shared" si="16"/>
        <v>1.0003308759773524</v>
      </c>
      <c r="G227" s="24">
        <f t="shared" si="17"/>
        <v>0.96939770692909144</v>
      </c>
      <c r="H227" s="44"/>
      <c r="I227" s="44"/>
    </row>
    <row r="228" spans="2:9" ht="22.7" customHeight="1">
      <c r="B228" s="2" t="s">
        <v>457</v>
      </c>
      <c r="C228" s="3" t="s">
        <v>458</v>
      </c>
      <c r="D228" s="7">
        <v>711.50389039999993</v>
      </c>
      <c r="E228" s="7">
        <v>711.50389039999993</v>
      </c>
      <c r="F228" s="24">
        <f t="shared" si="16"/>
        <v>0.95915865516311671</v>
      </c>
      <c r="G228" s="24">
        <f t="shared" si="17"/>
        <v>0.95915865516311671</v>
      </c>
      <c r="H228" s="44"/>
      <c r="I228" s="44"/>
    </row>
    <row r="229" spans="2:9" ht="30">
      <c r="B229" s="2" t="s">
        <v>459</v>
      </c>
      <c r="C229" s="3" t="s">
        <v>460</v>
      </c>
      <c r="D229" s="7">
        <v>742.04544379999993</v>
      </c>
      <c r="E229" s="7">
        <v>719.09921899999995</v>
      </c>
      <c r="F229" s="24">
        <f t="shared" si="16"/>
        <v>1.0003308759773524</v>
      </c>
      <c r="G229" s="24">
        <f t="shared" si="17"/>
        <v>0.96939770692909144</v>
      </c>
      <c r="H229" s="44"/>
      <c r="I229" s="44"/>
    </row>
    <row r="230" spans="2:9" ht="30">
      <c r="B230" s="2" t="s">
        <v>461</v>
      </c>
      <c r="C230" s="3" t="s">
        <v>462</v>
      </c>
      <c r="D230" s="7">
        <v>742.04544379999993</v>
      </c>
      <c r="E230" s="7">
        <v>719.09921899999995</v>
      </c>
      <c r="F230" s="24">
        <f t="shared" si="16"/>
        <v>1.0003308759773524</v>
      </c>
      <c r="G230" s="24">
        <f t="shared" si="17"/>
        <v>0.96939770692909144</v>
      </c>
      <c r="H230" s="44"/>
      <c r="I230" s="44"/>
    </row>
    <row r="231" spans="2:9" ht="30">
      <c r="B231" s="2" t="s">
        <v>463</v>
      </c>
      <c r="C231" s="3" t="s">
        <v>464</v>
      </c>
      <c r="D231" s="7">
        <v>742.04544379999993</v>
      </c>
      <c r="E231" s="7">
        <v>719.09921899999995</v>
      </c>
      <c r="F231" s="24">
        <f t="shared" si="16"/>
        <v>1.0003308759773524</v>
      </c>
      <c r="G231" s="24">
        <f t="shared" si="17"/>
        <v>0.96939770692909144</v>
      </c>
      <c r="H231" s="44"/>
      <c r="I231" s="44"/>
    </row>
    <row r="232" spans="2:9" ht="30">
      <c r="B232" s="2" t="s">
        <v>465</v>
      </c>
      <c r="C232" s="3" t="s">
        <v>466</v>
      </c>
      <c r="D232" s="7">
        <v>742.04544379999993</v>
      </c>
      <c r="E232" s="7">
        <v>719.09921899999995</v>
      </c>
      <c r="F232" s="24">
        <f t="shared" si="16"/>
        <v>1.0003308759773524</v>
      </c>
      <c r="G232" s="24">
        <f t="shared" si="17"/>
        <v>0.96939770692909144</v>
      </c>
      <c r="H232" s="44"/>
      <c r="I232" s="44"/>
    </row>
    <row r="233" spans="2:9" ht="30">
      <c r="B233" s="2" t="s">
        <v>467</v>
      </c>
      <c r="C233" s="3" t="s">
        <v>468</v>
      </c>
      <c r="D233" s="7">
        <v>742.04544379999993</v>
      </c>
      <c r="E233" s="7">
        <v>719.09921899999995</v>
      </c>
      <c r="F233" s="24">
        <f t="shared" si="16"/>
        <v>1.0003308759773524</v>
      </c>
      <c r="G233" s="24">
        <f t="shared" si="17"/>
        <v>0.96939770692909144</v>
      </c>
      <c r="H233" s="44"/>
      <c r="I233" s="44"/>
    </row>
    <row r="234" spans="2:9">
      <c r="B234" s="2" t="s">
        <v>469</v>
      </c>
      <c r="C234" s="3" t="s">
        <v>470</v>
      </c>
      <c r="D234" s="7">
        <v>742.04544379999993</v>
      </c>
      <c r="E234" s="7">
        <v>719.09921899999995</v>
      </c>
      <c r="F234" s="24">
        <f t="shared" si="16"/>
        <v>1.0003308759773524</v>
      </c>
      <c r="G234" s="24">
        <f t="shared" si="17"/>
        <v>0.96939770692909144</v>
      </c>
      <c r="H234" s="44"/>
      <c r="I234" s="44"/>
    </row>
    <row r="235" spans="2:9">
      <c r="B235" s="2" t="s">
        <v>471</v>
      </c>
      <c r="C235" s="3" t="s">
        <v>472</v>
      </c>
      <c r="D235" s="7">
        <v>742.04544379999993</v>
      </c>
      <c r="E235" s="7">
        <v>719.09921899999995</v>
      </c>
      <c r="F235" s="24">
        <f t="shared" si="16"/>
        <v>1.0003308759773524</v>
      </c>
      <c r="G235" s="24">
        <f t="shared" si="17"/>
        <v>0.96939770692909144</v>
      </c>
      <c r="H235" s="44"/>
      <c r="I235" s="44"/>
    </row>
    <row r="236" spans="2:9">
      <c r="B236" s="2" t="s">
        <v>417</v>
      </c>
      <c r="C236" s="3" t="s">
        <v>418</v>
      </c>
      <c r="D236" s="7">
        <v>719.09921899999995</v>
      </c>
      <c r="E236" s="7">
        <v>719.09921899999995</v>
      </c>
      <c r="F236" s="24">
        <f t="shared" si="16"/>
        <v>0.96939770692909144</v>
      </c>
      <c r="G236" s="24">
        <f t="shared" si="17"/>
        <v>0.96939770692909144</v>
      </c>
      <c r="H236" s="44"/>
      <c r="I236" s="44"/>
    </row>
    <row r="237" spans="2:9" ht="30">
      <c r="B237" s="2" t="s">
        <v>419</v>
      </c>
      <c r="C237" s="3" t="s">
        <v>420</v>
      </c>
      <c r="D237" s="7">
        <v>742.04544379999993</v>
      </c>
      <c r="E237" s="7">
        <v>719.09921899999995</v>
      </c>
      <c r="F237" s="24">
        <f t="shared" si="16"/>
        <v>1.0003308759773524</v>
      </c>
      <c r="G237" s="24">
        <f t="shared" si="17"/>
        <v>0.96939770692909144</v>
      </c>
      <c r="H237" s="44"/>
      <c r="I237" s="44"/>
    </row>
    <row r="238" spans="2:9" ht="30">
      <c r="B238" s="2" t="s">
        <v>421</v>
      </c>
      <c r="C238" s="3" t="s">
        <v>422</v>
      </c>
      <c r="D238" s="7">
        <v>742.04544379999993</v>
      </c>
      <c r="E238" s="7">
        <v>719.09921899999995</v>
      </c>
      <c r="F238" s="24">
        <f t="shared" si="16"/>
        <v>1.0003308759773524</v>
      </c>
      <c r="G238" s="24">
        <f t="shared" si="17"/>
        <v>0.96939770692909144</v>
      </c>
      <c r="H238" s="44"/>
      <c r="I238" s="44"/>
    </row>
    <row r="239" spans="2:9" ht="30">
      <c r="B239" s="2" t="s">
        <v>423</v>
      </c>
      <c r="C239" s="3" t="s">
        <v>424</v>
      </c>
      <c r="D239" s="7">
        <v>742.04544379999993</v>
      </c>
      <c r="E239" s="7">
        <v>719.09921899999995</v>
      </c>
      <c r="F239" s="24">
        <f t="shared" si="16"/>
        <v>1.0003308759773524</v>
      </c>
      <c r="G239" s="24">
        <f t="shared" si="17"/>
        <v>0.96939770692909144</v>
      </c>
      <c r="H239" s="44"/>
      <c r="I239" s="44"/>
    </row>
    <row r="240" spans="2:9">
      <c r="B240" s="2" t="s">
        <v>425</v>
      </c>
      <c r="C240" s="3" t="s">
        <v>426</v>
      </c>
      <c r="D240" s="7">
        <v>742.04544379999993</v>
      </c>
      <c r="E240" s="7">
        <v>719.09921899999995</v>
      </c>
      <c r="F240" s="24">
        <f t="shared" si="16"/>
        <v>1.0003308759773524</v>
      </c>
      <c r="G240" s="24">
        <f t="shared" si="17"/>
        <v>0.96939770692909144</v>
      </c>
      <c r="H240" s="44"/>
      <c r="I240" s="44"/>
    </row>
    <row r="241" spans="2:9" ht="30">
      <c r="B241" s="2" t="s">
        <v>427</v>
      </c>
      <c r="C241" s="3" t="s">
        <v>428</v>
      </c>
      <c r="D241" s="7">
        <v>742.04544379999993</v>
      </c>
      <c r="E241" s="7">
        <v>719.09921899999995</v>
      </c>
      <c r="F241" s="24">
        <f t="shared" si="16"/>
        <v>1.0003308759773524</v>
      </c>
      <c r="G241" s="24">
        <f t="shared" si="17"/>
        <v>0.96939770692909144</v>
      </c>
      <c r="H241" s="44"/>
      <c r="I241" s="44"/>
    </row>
    <row r="242" spans="2:9">
      <c r="B242" s="2" t="s">
        <v>429</v>
      </c>
      <c r="C242" s="3" t="s">
        <v>430</v>
      </c>
      <c r="D242" s="7">
        <v>742.04544379999993</v>
      </c>
      <c r="E242" s="7">
        <v>719.09921899999995</v>
      </c>
      <c r="F242" s="24">
        <f t="shared" si="16"/>
        <v>1.0003308759773524</v>
      </c>
      <c r="G242" s="24">
        <f t="shared" si="17"/>
        <v>0.96939770692909144</v>
      </c>
      <c r="H242" s="44"/>
      <c r="I242" s="44"/>
    </row>
    <row r="243" spans="2:9" ht="30">
      <c r="B243" s="2" t="s">
        <v>431</v>
      </c>
      <c r="C243" s="3" t="s">
        <v>432</v>
      </c>
      <c r="D243" s="7">
        <v>742.04544379999993</v>
      </c>
      <c r="E243" s="7">
        <v>719.09921899999995</v>
      </c>
      <c r="F243" s="24">
        <f t="shared" si="16"/>
        <v>1.0003308759773524</v>
      </c>
      <c r="G243" s="24">
        <f t="shared" si="17"/>
        <v>0.96939770692909144</v>
      </c>
      <c r="H243" s="44"/>
      <c r="I243" s="44"/>
    </row>
    <row r="244" spans="2:9" ht="30">
      <c r="B244" s="2" t="s">
        <v>433</v>
      </c>
      <c r="C244" s="3" t="s">
        <v>434</v>
      </c>
      <c r="D244" s="7">
        <v>742.04544379999993</v>
      </c>
      <c r="E244" s="7">
        <v>719.09921899999995</v>
      </c>
      <c r="F244" s="24">
        <f t="shared" si="16"/>
        <v>1.0003308759773524</v>
      </c>
      <c r="G244" s="24">
        <f t="shared" si="17"/>
        <v>0.96939770692909144</v>
      </c>
      <c r="H244" s="44"/>
      <c r="I244" s="44"/>
    </row>
    <row r="245" spans="2:9" ht="30">
      <c r="B245" s="2" t="s">
        <v>435</v>
      </c>
      <c r="C245" s="3" t="s">
        <v>436</v>
      </c>
      <c r="D245" s="7">
        <v>742.04544379999993</v>
      </c>
      <c r="E245" s="7">
        <v>719.09921899999995</v>
      </c>
      <c r="F245" s="24">
        <f t="shared" si="16"/>
        <v>1.0003308759773524</v>
      </c>
      <c r="G245" s="24">
        <f t="shared" si="17"/>
        <v>0.96939770692909144</v>
      </c>
      <c r="H245" s="44"/>
      <c r="I245" s="44"/>
    </row>
    <row r="246" spans="2:9" ht="30">
      <c r="B246" s="2" t="s">
        <v>437</v>
      </c>
      <c r="C246" s="3" t="s">
        <v>438</v>
      </c>
      <c r="D246" s="7">
        <v>742.04544379999993</v>
      </c>
      <c r="E246" s="7">
        <v>719.09921899999995</v>
      </c>
      <c r="F246" s="24">
        <f t="shared" si="16"/>
        <v>1.0003308759773524</v>
      </c>
      <c r="G246" s="24">
        <f t="shared" si="17"/>
        <v>0.96939770692909144</v>
      </c>
      <c r="H246" s="44"/>
      <c r="I246" s="44"/>
    </row>
    <row r="247" spans="2:9">
      <c r="B247" s="2" t="s">
        <v>439</v>
      </c>
      <c r="C247" s="3" t="s">
        <v>440</v>
      </c>
      <c r="D247" s="7">
        <v>742.04544379999993</v>
      </c>
      <c r="E247" s="7">
        <v>719.09921899999995</v>
      </c>
      <c r="F247" s="24">
        <f t="shared" si="16"/>
        <v>1.0003308759773524</v>
      </c>
      <c r="G247" s="24">
        <f t="shared" si="17"/>
        <v>0.96939770692909144</v>
      </c>
      <c r="H247" s="44"/>
      <c r="I247" s="44"/>
    </row>
    <row r="248" spans="2:9">
      <c r="B248" s="2" t="s">
        <v>441</v>
      </c>
      <c r="C248" s="3" t="s">
        <v>442</v>
      </c>
      <c r="D248" s="7">
        <v>742.04544379999993</v>
      </c>
      <c r="E248" s="7">
        <v>719.09921899999995</v>
      </c>
      <c r="F248" s="24">
        <f t="shared" si="16"/>
        <v>1.0003308759773524</v>
      </c>
      <c r="G248" s="24">
        <f t="shared" si="17"/>
        <v>0.96939770692909144</v>
      </c>
      <c r="H248" s="44"/>
      <c r="I248" s="44"/>
    </row>
    <row r="249" spans="2:9">
      <c r="B249" s="2" t="s">
        <v>443</v>
      </c>
      <c r="C249" s="3" t="s">
        <v>444</v>
      </c>
      <c r="D249" s="7">
        <v>742.04544379999993</v>
      </c>
      <c r="E249" s="7">
        <v>719.09921899999995</v>
      </c>
      <c r="F249" s="24">
        <f t="shared" si="16"/>
        <v>1.0003308759773524</v>
      </c>
      <c r="G249" s="24">
        <f t="shared" si="17"/>
        <v>0.96939770692909144</v>
      </c>
      <c r="H249" s="44"/>
      <c r="I249" s="44"/>
    </row>
    <row r="250" spans="2:9">
      <c r="B250" s="2" t="s">
        <v>445</v>
      </c>
      <c r="C250" s="3" t="s">
        <v>446</v>
      </c>
      <c r="D250" s="7">
        <v>742.04544379999993</v>
      </c>
      <c r="E250" s="7">
        <v>719.09921899999995</v>
      </c>
      <c r="F250" s="24">
        <f t="shared" si="16"/>
        <v>1.0003308759773524</v>
      </c>
      <c r="G250" s="24">
        <f t="shared" si="17"/>
        <v>0.96939770692909144</v>
      </c>
      <c r="H250" s="44"/>
      <c r="I250" s="44"/>
    </row>
    <row r="251" spans="2:9">
      <c r="B251" s="2" t="s">
        <v>447</v>
      </c>
      <c r="C251" s="3" t="s">
        <v>448</v>
      </c>
      <c r="D251" s="7">
        <v>742.04544379999993</v>
      </c>
      <c r="E251" s="7">
        <v>719.09921899999995</v>
      </c>
      <c r="F251" s="24">
        <f t="shared" si="16"/>
        <v>1.0003308759773524</v>
      </c>
      <c r="G251" s="24">
        <f t="shared" si="17"/>
        <v>0.96939770692909144</v>
      </c>
      <c r="H251" s="44"/>
      <c r="I251" s="44"/>
    </row>
    <row r="252" spans="2:9" ht="33" customHeight="1">
      <c r="B252" s="2" t="s">
        <v>449</v>
      </c>
      <c r="C252" s="3" t="s">
        <v>450</v>
      </c>
      <c r="D252" s="7">
        <v>742.04544379999993</v>
      </c>
      <c r="E252" s="7">
        <v>719.09921899999995</v>
      </c>
      <c r="F252" s="24">
        <f t="shared" si="16"/>
        <v>1.0003308759773524</v>
      </c>
      <c r="G252" s="24">
        <f t="shared" si="17"/>
        <v>0.96939770692909144</v>
      </c>
      <c r="H252" s="44"/>
      <c r="I252" s="44"/>
    </row>
    <row r="253" spans="2:9">
      <c r="B253" s="2" t="s">
        <v>473</v>
      </c>
      <c r="C253" s="3" t="s">
        <v>474</v>
      </c>
      <c r="D253" s="7">
        <v>742.04544379999993</v>
      </c>
      <c r="E253" s="7">
        <v>719.09921899999995</v>
      </c>
      <c r="F253" s="24">
        <f t="shared" si="16"/>
        <v>1.0003308759773524</v>
      </c>
      <c r="G253" s="24">
        <f t="shared" si="17"/>
        <v>0.96939770692909144</v>
      </c>
      <c r="H253" s="44"/>
      <c r="I253" s="44"/>
    </row>
    <row r="254" spans="2:9">
      <c r="B254" s="2" t="s">
        <v>475</v>
      </c>
      <c r="C254" s="3" t="s">
        <v>476</v>
      </c>
      <c r="D254" s="7">
        <v>742.04544379999993</v>
      </c>
      <c r="E254" s="7">
        <v>719.09921899999995</v>
      </c>
      <c r="F254" s="24">
        <f t="shared" si="16"/>
        <v>1.0003308759773524</v>
      </c>
      <c r="G254" s="24">
        <f t="shared" si="17"/>
        <v>0.96939770692909144</v>
      </c>
      <c r="H254" s="44"/>
      <c r="I254" s="44"/>
    </row>
    <row r="255" spans="2:9" ht="30">
      <c r="B255" s="2" t="s">
        <v>477</v>
      </c>
      <c r="C255" s="3" t="s">
        <v>478</v>
      </c>
      <c r="D255" s="7">
        <v>742.04544379999993</v>
      </c>
      <c r="E255" s="7">
        <v>719.09921899999995</v>
      </c>
      <c r="F255" s="24">
        <f t="shared" si="16"/>
        <v>1.0003308759773524</v>
      </c>
      <c r="G255" s="24">
        <f t="shared" si="17"/>
        <v>0.96939770692909144</v>
      </c>
      <c r="H255" s="44"/>
      <c r="I255" s="44"/>
    </row>
    <row r="256" spans="2:9">
      <c r="B256" s="2" t="s">
        <v>479</v>
      </c>
      <c r="C256" s="3" t="s">
        <v>480</v>
      </c>
      <c r="D256" s="7">
        <v>742.04544379999993</v>
      </c>
      <c r="E256" s="7">
        <v>719.09921899999995</v>
      </c>
      <c r="F256" s="24">
        <f t="shared" si="16"/>
        <v>1.0003308759773524</v>
      </c>
      <c r="G256" s="24">
        <f t="shared" si="17"/>
        <v>0.96939770692909144</v>
      </c>
      <c r="H256" s="44"/>
      <c r="I256" s="44"/>
    </row>
    <row r="257" spans="2:9">
      <c r="B257" s="2" t="s">
        <v>481</v>
      </c>
      <c r="C257" s="3" t="s">
        <v>482</v>
      </c>
      <c r="D257" s="7">
        <v>742.04544379999993</v>
      </c>
      <c r="E257" s="7">
        <v>719.09921899999995</v>
      </c>
      <c r="F257" s="24">
        <f t="shared" si="16"/>
        <v>1.0003308759773524</v>
      </c>
      <c r="G257" s="24">
        <f t="shared" si="17"/>
        <v>0.96939770692909144</v>
      </c>
      <c r="H257" s="44"/>
      <c r="I257" s="44"/>
    </row>
    <row r="258" spans="2:9" ht="69.75" customHeight="1">
      <c r="B258" s="81">
        <v>7</v>
      </c>
      <c r="C258" s="71" t="s">
        <v>643</v>
      </c>
      <c r="D258" s="72"/>
      <c r="E258" s="72"/>
      <c r="F258" s="72"/>
      <c r="G258" s="73"/>
      <c r="I258" s="33"/>
    </row>
    <row r="259" spans="2:9" ht="45">
      <c r="B259" s="16" t="s">
        <v>513</v>
      </c>
      <c r="C259" s="45" t="s">
        <v>514</v>
      </c>
      <c r="D259" s="7">
        <v>1948.34</v>
      </c>
      <c r="E259" s="7">
        <v>1948.34</v>
      </c>
      <c r="F259" s="11">
        <f t="shared" ref="F259:F303" si="18">D259/2637.1</f>
        <v>0.7388191574077585</v>
      </c>
      <c r="G259" s="11">
        <f t="shared" ref="G259:G303" si="19">E259/2637.1</f>
        <v>0.7388191574077585</v>
      </c>
    </row>
    <row r="260" spans="2:9" ht="45">
      <c r="B260" s="16" t="s">
        <v>515</v>
      </c>
      <c r="C260" s="45" t="s">
        <v>516</v>
      </c>
      <c r="D260" s="7">
        <v>1948.34</v>
      </c>
      <c r="E260" s="7">
        <v>1948.34</v>
      </c>
      <c r="F260" s="11">
        <f t="shared" si="18"/>
        <v>0.7388191574077585</v>
      </c>
      <c r="G260" s="11">
        <f t="shared" si="19"/>
        <v>0.7388191574077585</v>
      </c>
    </row>
    <row r="261" spans="2:9" ht="45">
      <c r="B261" s="16" t="s">
        <v>517</v>
      </c>
      <c r="C261" s="45" t="s">
        <v>518</v>
      </c>
      <c r="D261" s="7">
        <v>1948.34</v>
      </c>
      <c r="E261" s="7">
        <v>1948.34</v>
      </c>
      <c r="F261" s="11">
        <f t="shared" si="18"/>
        <v>0.7388191574077585</v>
      </c>
      <c r="G261" s="11">
        <f t="shared" si="19"/>
        <v>0.7388191574077585</v>
      </c>
    </row>
    <row r="262" spans="2:9" ht="45">
      <c r="B262" s="16" t="s">
        <v>519</v>
      </c>
      <c r="C262" s="45" t="s">
        <v>520</v>
      </c>
      <c r="D262" s="7">
        <v>1948.34</v>
      </c>
      <c r="E262" s="7">
        <v>1948.34</v>
      </c>
      <c r="F262" s="11">
        <f t="shared" si="18"/>
        <v>0.7388191574077585</v>
      </c>
      <c r="G262" s="11">
        <f t="shared" si="19"/>
        <v>0.7388191574077585</v>
      </c>
    </row>
    <row r="263" spans="2:9" ht="45">
      <c r="B263" s="16" t="s">
        <v>521</v>
      </c>
      <c r="C263" s="45" t="s">
        <v>522</v>
      </c>
      <c r="D263" s="7">
        <v>1948.34</v>
      </c>
      <c r="E263" s="7">
        <v>1948.34</v>
      </c>
      <c r="F263" s="11">
        <f t="shared" si="18"/>
        <v>0.7388191574077585</v>
      </c>
      <c r="G263" s="11">
        <f t="shared" si="19"/>
        <v>0.7388191574077585</v>
      </c>
    </row>
    <row r="264" spans="2:9" ht="45">
      <c r="B264" s="16" t="s">
        <v>523</v>
      </c>
      <c r="C264" s="45" t="s">
        <v>524</v>
      </c>
      <c r="D264" s="7">
        <v>1948.34</v>
      </c>
      <c r="E264" s="7">
        <v>1948.34</v>
      </c>
      <c r="F264" s="11">
        <f t="shared" si="18"/>
        <v>0.7388191574077585</v>
      </c>
      <c r="G264" s="11">
        <f t="shared" si="19"/>
        <v>0.7388191574077585</v>
      </c>
    </row>
    <row r="265" spans="2:9" ht="45">
      <c r="B265" s="16" t="s">
        <v>525</v>
      </c>
      <c r="C265" s="45" t="s">
        <v>526</v>
      </c>
      <c r="D265" s="7">
        <v>1948.34</v>
      </c>
      <c r="E265" s="7">
        <v>1948.34</v>
      </c>
      <c r="F265" s="11">
        <f t="shared" si="18"/>
        <v>0.7388191574077585</v>
      </c>
      <c r="G265" s="11">
        <f t="shared" si="19"/>
        <v>0.7388191574077585</v>
      </c>
    </row>
    <row r="266" spans="2:9" ht="45">
      <c r="B266" s="16" t="s">
        <v>527</v>
      </c>
      <c r="C266" s="45" t="s">
        <v>528</v>
      </c>
      <c r="D266" s="7">
        <v>1948.34</v>
      </c>
      <c r="E266" s="7">
        <v>1948.34</v>
      </c>
      <c r="F266" s="11">
        <f t="shared" si="18"/>
        <v>0.7388191574077585</v>
      </c>
      <c r="G266" s="11">
        <f t="shared" si="19"/>
        <v>0.7388191574077585</v>
      </c>
    </row>
    <row r="267" spans="2:9" ht="45">
      <c r="B267" s="16" t="s">
        <v>529</v>
      </c>
      <c r="C267" s="45" t="s">
        <v>530</v>
      </c>
      <c r="D267" s="7">
        <v>1948.34</v>
      </c>
      <c r="E267" s="7">
        <v>1948.34</v>
      </c>
      <c r="F267" s="11">
        <f t="shared" si="18"/>
        <v>0.7388191574077585</v>
      </c>
      <c r="G267" s="11">
        <f t="shared" si="19"/>
        <v>0.7388191574077585</v>
      </c>
    </row>
    <row r="268" spans="2:9" ht="30">
      <c r="B268" s="17" t="s">
        <v>8</v>
      </c>
      <c r="C268" s="45" t="s">
        <v>9</v>
      </c>
      <c r="D268" s="7">
        <v>1948.34</v>
      </c>
      <c r="E268" s="7">
        <v>1948.34</v>
      </c>
      <c r="F268" s="11">
        <f t="shared" si="18"/>
        <v>0.7388191574077585</v>
      </c>
      <c r="G268" s="11">
        <f t="shared" si="19"/>
        <v>0.7388191574077585</v>
      </c>
    </row>
    <row r="269" spans="2:9" ht="30">
      <c r="B269" s="17" t="s">
        <v>10</v>
      </c>
      <c r="C269" s="45" t="s">
        <v>11</v>
      </c>
      <c r="D269" s="7">
        <v>1948.34</v>
      </c>
      <c r="E269" s="7">
        <v>1948.34</v>
      </c>
      <c r="F269" s="11">
        <f t="shared" si="18"/>
        <v>0.7388191574077585</v>
      </c>
      <c r="G269" s="11">
        <f t="shared" si="19"/>
        <v>0.7388191574077585</v>
      </c>
    </row>
    <row r="270" spans="2:9" ht="30">
      <c r="B270" s="17" t="s">
        <v>12</v>
      </c>
      <c r="C270" s="45" t="s">
        <v>13</v>
      </c>
      <c r="D270" s="7">
        <v>1948.34</v>
      </c>
      <c r="E270" s="7">
        <v>1948.34</v>
      </c>
      <c r="F270" s="11">
        <f t="shared" si="18"/>
        <v>0.7388191574077585</v>
      </c>
      <c r="G270" s="11">
        <f t="shared" si="19"/>
        <v>0.7388191574077585</v>
      </c>
    </row>
    <row r="271" spans="2:9" ht="45">
      <c r="B271" s="17" t="s">
        <v>531</v>
      </c>
      <c r="C271" s="45" t="s">
        <v>532</v>
      </c>
      <c r="D271" s="7">
        <v>2681.43</v>
      </c>
      <c r="E271" s="7">
        <v>2681.43</v>
      </c>
      <c r="F271" s="11">
        <f t="shared" si="18"/>
        <v>1.0168101323423457</v>
      </c>
      <c r="G271" s="11">
        <f t="shared" si="19"/>
        <v>1.0168101323423457</v>
      </c>
    </row>
    <row r="272" spans="2:9" ht="45">
      <c r="B272" s="17" t="s">
        <v>533</v>
      </c>
      <c r="C272" s="45" t="s">
        <v>534</v>
      </c>
      <c r="D272" s="7">
        <v>2681.43</v>
      </c>
      <c r="E272" s="7">
        <v>2681.43</v>
      </c>
      <c r="F272" s="11">
        <f t="shared" si="18"/>
        <v>1.0168101323423457</v>
      </c>
      <c r="G272" s="11">
        <f t="shared" si="19"/>
        <v>1.0168101323423457</v>
      </c>
    </row>
    <row r="273" spans="2:7" ht="45">
      <c r="B273" s="17" t="s">
        <v>535</v>
      </c>
      <c r="C273" s="45" t="s">
        <v>536</v>
      </c>
      <c r="D273" s="7">
        <v>2681.43</v>
      </c>
      <c r="E273" s="7">
        <v>2681.43</v>
      </c>
      <c r="F273" s="11">
        <f t="shared" si="18"/>
        <v>1.0168101323423457</v>
      </c>
      <c r="G273" s="11">
        <f t="shared" si="19"/>
        <v>1.0168101323423457</v>
      </c>
    </row>
    <row r="274" spans="2:7" ht="45">
      <c r="B274" s="17" t="s">
        <v>537</v>
      </c>
      <c r="C274" s="45" t="s">
        <v>538</v>
      </c>
      <c r="D274" s="7">
        <v>2681.43</v>
      </c>
      <c r="E274" s="7">
        <v>2681.43</v>
      </c>
      <c r="F274" s="11">
        <f t="shared" si="18"/>
        <v>1.0168101323423457</v>
      </c>
      <c r="G274" s="11">
        <f t="shared" si="19"/>
        <v>1.0168101323423457</v>
      </c>
    </row>
    <row r="275" spans="2:7" ht="45">
      <c r="B275" s="17" t="s">
        <v>539</v>
      </c>
      <c r="C275" s="45" t="s">
        <v>540</v>
      </c>
      <c r="D275" s="7">
        <v>2681.43</v>
      </c>
      <c r="E275" s="7">
        <v>2681.43</v>
      </c>
      <c r="F275" s="11">
        <f t="shared" si="18"/>
        <v>1.0168101323423457</v>
      </c>
      <c r="G275" s="11">
        <f t="shared" si="19"/>
        <v>1.0168101323423457</v>
      </c>
    </row>
    <row r="276" spans="2:7" ht="45">
      <c r="B276" s="17" t="s">
        <v>541</v>
      </c>
      <c r="C276" s="45" t="s">
        <v>542</v>
      </c>
      <c r="D276" s="7">
        <v>2681.43</v>
      </c>
      <c r="E276" s="7">
        <v>2681.43</v>
      </c>
      <c r="F276" s="11">
        <f t="shared" si="18"/>
        <v>1.0168101323423457</v>
      </c>
      <c r="G276" s="11">
        <f t="shared" si="19"/>
        <v>1.0168101323423457</v>
      </c>
    </row>
    <row r="277" spans="2:7" ht="45">
      <c r="B277" s="17" t="s">
        <v>543</v>
      </c>
      <c r="C277" s="45" t="s">
        <v>544</v>
      </c>
      <c r="D277" s="7">
        <v>2681.43</v>
      </c>
      <c r="E277" s="7">
        <v>2681.43</v>
      </c>
      <c r="F277" s="11">
        <f t="shared" si="18"/>
        <v>1.0168101323423457</v>
      </c>
      <c r="G277" s="11">
        <f t="shared" si="19"/>
        <v>1.0168101323423457</v>
      </c>
    </row>
    <row r="278" spans="2:7" ht="45">
      <c r="B278" s="17" t="s">
        <v>545</v>
      </c>
      <c r="C278" s="45" t="s">
        <v>546</v>
      </c>
      <c r="D278" s="7">
        <v>2681.43</v>
      </c>
      <c r="E278" s="7">
        <v>2681.43</v>
      </c>
      <c r="F278" s="11">
        <f t="shared" si="18"/>
        <v>1.0168101323423457</v>
      </c>
      <c r="G278" s="11">
        <f t="shared" si="19"/>
        <v>1.0168101323423457</v>
      </c>
    </row>
    <row r="279" spans="2:7" ht="45">
      <c r="B279" s="17" t="s">
        <v>547</v>
      </c>
      <c r="C279" s="45" t="s">
        <v>548</v>
      </c>
      <c r="D279" s="7">
        <v>2681.43</v>
      </c>
      <c r="E279" s="7">
        <v>2681.43</v>
      </c>
      <c r="F279" s="11">
        <f t="shared" si="18"/>
        <v>1.0168101323423457</v>
      </c>
      <c r="G279" s="11">
        <f t="shared" si="19"/>
        <v>1.0168101323423457</v>
      </c>
    </row>
    <row r="280" spans="2:7" ht="45">
      <c r="B280" s="17" t="s">
        <v>549</v>
      </c>
      <c r="C280" s="45" t="s">
        <v>550</v>
      </c>
      <c r="D280" s="7">
        <v>2681.43</v>
      </c>
      <c r="E280" s="7">
        <v>2681.43</v>
      </c>
      <c r="F280" s="11">
        <f t="shared" si="18"/>
        <v>1.0168101323423457</v>
      </c>
      <c r="G280" s="11">
        <f t="shared" si="19"/>
        <v>1.0168101323423457</v>
      </c>
    </row>
    <row r="281" spans="2:7" ht="45">
      <c r="B281" s="17" t="s">
        <v>551</v>
      </c>
      <c r="C281" s="45" t="s">
        <v>552</v>
      </c>
      <c r="D281" s="7">
        <v>2681.43</v>
      </c>
      <c r="E281" s="7">
        <v>2681.43</v>
      </c>
      <c r="F281" s="11">
        <f t="shared" si="18"/>
        <v>1.0168101323423457</v>
      </c>
      <c r="G281" s="11">
        <f t="shared" si="19"/>
        <v>1.0168101323423457</v>
      </c>
    </row>
    <row r="282" spans="2:7" ht="45">
      <c r="B282" s="17" t="s">
        <v>553</v>
      </c>
      <c r="C282" s="45" t="s">
        <v>554</v>
      </c>
      <c r="D282" s="7">
        <v>2681.43</v>
      </c>
      <c r="E282" s="7">
        <v>2681.43</v>
      </c>
      <c r="F282" s="11">
        <f t="shared" si="18"/>
        <v>1.0168101323423457</v>
      </c>
      <c r="G282" s="11">
        <f t="shared" si="19"/>
        <v>1.0168101323423457</v>
      </c>
    </row>
    <row r="283" spans="2:7" ht="45">
      <c r="B283" s="16" t="s">
        <v>555</v>
      </c>
      <c r="C283" s="45" t="s">
        <v>556</v>
      </c>
      <c r="D283" s="7">
        <v>2681.43</v>
      </c>
      <c r="E283" s="7">
        <v>2681.43</v>
      </c>
      <c r="F283" s="11">
        <f t="shared" si="18"/>
        <v>1.0168101323423457</v>
      </c>
      <c r="G283" s="11">
        <f t="shared" si="19"/>
        <v>1.0168101323423457</v>
      </c>
    </row>
    <row r="284" spans="2:7" ht="45">
      <c r="B284" s="16" t="s">
        <v>557</v>
      </c>
      <c r="C284" s="45" t="s">
        <v>558</v>
      </c>
      <c r="D284" s="7">
        <v>2681.43</v>
      </c>
      <c r="E284" s="7">
        <v>2681.43</v>
      </c>
      <c r="F284" s="11">
        <f t="shared" si="18"/>
        <v>1.0168101323423457</v>
      </c>
      <c r="G284" s="11">
        <f t="shared" si="19"/>
        <v>1.0168101323423457</v>
      </c>
    </row>
    <row r="285" spans="2:7" ht="45">
      <c r="B285" s="17" t="s">
        <v>559</v>
      </c>
      <c r="C285" s="45" t="s">
        <v>560</v>
      </c>
      <c r="D285" s="7">
        <v>2681.43</v>
      </c>
      <c r="E285" s="7">
        <v>2681.43</v>
      </c>
      <c r="F285" s="11">
        <f t="shared" si="18"/>
        <v>1.0168101323423457</v>
      </c>
      <c r="G285" s="11">
        <f t="shared" si="19"/>
        <v>1.0168101323423457</v>
      </c>
    </row>
    <row r="286" spans="2:7" ht="45">
      <c r="B286" s="17" t="s">
        <v>561</v>
      </c>
      <c r="C286" s="45" t="s">
        <v>562</v>
      </c>
      <c r="D286" s="7">
        <v>2681.43</v>
      </c>
      <c r="E286" s="7">
        <v>2681.43</v>
      </c>
      <c r="F286" s="11">
        <f t="shared" si="18"/>
        <v>1.0168101323423457</v>
      </c>
      <c r="G286" s="11">
        <f t="shared" si="19"/>
        <v>1.0168101323423457</v>
      </c>
    </row>
    <row r="287" spans="2:7" ht="48.2" customHeight="1">
      <c r="B287" s="17" t="s">
        <v>563</v>
      </c>
      <c r="C287" s="45" t="s">
        <v>564</v>
      </c>
      <c r="D287" s="7">
        <v>2681.43</v>
      </c>
      <c r="E287" s="7">
        <v>2681.43</v>
      </c>
      <c r="F287" s="11">
        <f t="shared" si="18"/>
        <v>1.0168101323423457</v>
      </c>
      <c r="G287" s="11">
        <f t="shared" si="19"/>
        <v>1.0168101323423457</v>
      </c>
    </row>
    <row r="288" spans="2:7" ht="33" customHeight="1">
      <c r="B288" s="17" t="s">
        <v>14</v>
      </c>
      <c r="C288" s="45" t="s">
        <v>15</v>
      </c>
      <c r="D288" s="7">
        <v>2681.43</v>
      </c>
      <c r="E288" s="7">
        <v>2681.43</v>
      </c>
      <c r="F288" s="11">
        <f t="shared" si="18"/>
        <v>1.0168101323423457</v>
      </c>
      <c r="G288" s="11">
        <f t="shared" si="19"/>
        <v>1.0168101323423457</v>
      </c>
    </row>
    <row r="289" spans="2:9" ht="45">
      <c r="B289" s="16" t="s">
        <v>565</v>
      </c>
      <c r="C289" s="45" t="s">
        <v>566</v>
      </c>
      <c r="D289" s="7">
        <v>3134.47</v>
      </c>
      <c r="E289" s="7">
        <v>3134.47</v>
      </c>
      <c r="F289" s="11">
        <f t="shared" si="18"/>
        <v>1.1886049069053126</v>
      </c>
      <c r="G289" s="11">
        <f t="shared" si="19"/>
        <v>1.1886049069053126</v>
      </c>
    </row>
    <row r="290" spans="2:9" ht="45">
      <c r="B290" s="16" t="s">
        <v>567</v>
      </c>
      <c r="C290" s="45" t="s">
        <v>568</v>
      </c>
      <c r="D290" s="7">
        <v>3134.47</v>
      </c>
      <c r="E290" s="7">
        <v>3134.47</v>
      </c>
      <c r="F290" s="11">
        <f t="shared" si="18"/>
        <v>1.1886049069053126</v>
      </c>
      <c r="G290" s="11">
        <f t="shared" si="19"/>
        <v>1.1886049069053126</v>
      </c>
    </row>
    <row r="291" spans="2:9" ht="45.75" customHeight="1">
      <c r="B291" s="16" t="s">
        <v>569</v>
      </c>
      <c r="C291" s="45" t="s">
        <v>570</v>
      </c>
      <c r="D291" s="7">
        <v>3134.47</v>
      </c>
      <c r="E291" s="7">
        <v>3134.47</v>
      </c>
      <c r="F291" s="11">
        <f t="shared" si="18"/>
        <v>1.1886049069053126</v>
      </c>
      <c r="G291" s="11">
        <f t="shared" si="19"/>
        <v>1.1886049069053126</v>
      </c>
    </row>
    <row r="292" spans="2:9" ht="60">
      <c r="B292" s="16" t="s">
        <v>571</v>
      </c>
      <c r="C292" s="45" t="s">
        <v>572</v>
      </c>
      <c r="D292" s="7">
        <v>3134.47</v>
      </c>
      <c r="E292" s="7">
        <v>3134.47</v>
      </c>
      <c r="F292" s="11">
        <f t="shared" si="18"/>
        <v>1.1886049069053126</v>
      </c>
      <c r="G292" s="11">
        <f t="shared" si="19"/>
        <v>1.1886049069053126</v>
      </c>
    </row>
    <row r="293" spans="2:9" ht="45">
      <c r="B293" s="16" t="s">
        <v>573</v>
      </c>
      <c r="C293" s="45" t="s">
        <v>574</v>
      </c>
      <c r="D293" s="7">
        <v>3134.47</v>
      </c>
      <c r="E293" s="7">
        <v>3134.47</v>
      </c>
      <c r="F293" s="11">
        <f t="shared" si="18"/>
        <v>1.1886049069053126</v>
      </c>
      <c r="G293" s="11">
        <f t="shared" si="19"/>
        <v>1.1886049069053126</v>
      </c>
    </row>
    <row r="294" spans="2:9" ht="48.2" customHeight="1">
      <c r="B294" s="16" t="s">
        <v>575</v>
      </c>
      <c r="C294" s="45" t="s">
        <v>576</v>
      </c>
      <c r="D294" s="7">
        <v>3134.47</v>
      </c>
      <c r="E294" s="7">
        <v>3134.47</v>
      </c>
      <c r="F294" s="11">
        <f t="shared" si="18"/>
        <v>1.1886049069053126</v>
      </c>
      <c r="G294" s="11">
        <f t="shared" si="19"/>
        <v>1.1886049069053126</v>
      </c>
    </row>
    <row r="295" spans="2:9" ht="45">
      <c r="B295" s="16" t="s">
        <v>577</v>
      </c>
      <c r="C295" s="45" t="s">
        <v>578</v>
      </c>
      <c r="D295" s="7">
        <v>3134.47</v>
      </c>
      <c r="E295" s="7">
        <v>3134.47</v>
      </c>
      <c r="F295" s="11">
        <f t="shared" si="18"/>
        <v>1.1886049069053126</v>
      </c>
      <c r="G295" s="11">
        <f t="shared" si="19"/>
        <v>1.1886049069053126</v>
      </c>
    </row>
    <row r="296" spans="2:9" ht="60">
      <c r="B296" s="16" t="s">
        <v>579</v>
      </c>
      <c r="C296" s="45" t="s">
        <v>580</v>
      </c>
      <c r="D296" s="7">
        <v>3134.47</v>
      </c>
      <c r="E296" s="7">
        <v>3134.47</v>
      </c>
      <c r="F296" s="11">
        <f t="shared" si="18"/>
        <v>1.1886049069053126</v>
      </c>
      <c r="G296" s="11">
        <f t="shared" si="19"/>
        <v>1.1886049069053126</v>
      </c>
    </row>
    <row r="297" spans="2:9" ht="45.75" customHeight="1">
      <c r="B297" s="16" t="s">
        <v>581</v>
      </c>
      <c r="C297" s="45" t="s">
        <v>582</v>
      </c>
      <c r="D297" s="7">
        <v>3134.47</v>
      </c>
      <c r="E297" s="7">
        <v>3134.47</v>
      </c>
      <c r="F297" s="11">
        <f t="shared" si="18"/>
        <v>1.1886049069053126</v>
      </c>
      <c r="G297" s="11">
        <f t="shared" si="19"/>
        <v>1.1886049069053126</v>
      </c>
    </row>
    <row r="298" spans="2:9" ht="60">
      <c r="B298" s="16" t="s">
        <v>583</v>
      </c>
      <c r="C298" s="45" t="s">
        <v>584</v>
      </c>
      <c r="D298" s="7">
        <v>3134.47</v>
      </c>
      <c r="E298" s="7">
        <v>3134.47</v>
      </c>
      <c r="F298" s="11">
        <f t="shared" si="18"/>
        <v>1.1886049069053126</v>
      </c>
      <c r="G298" s="11">
        <f t="shared" si="19"/>
        <v>1.1886049069053126</v>
      </c>
    </row>
    <row r="299" spans="2:9" ht="45">
      <c r="B299" s="16" t="s">
        <v>585</v>
      </c>
      <c r="C299" s="45" t="s">
        <v>586</v>
      </c>
      <c r="D299" s="7">
        <v>3134.47</v>
      </c>
      <c r="E299" s="7">
        <v>3134.47</v>
      </c>
      <c r="F299" s="11">
        <f t="shared" si="18"/>
        <v>1.1886049069053126</v>
      </c>
      <c r="G299" s="11">
        <f t="shared" si="19"/>
        <v>1.1886049069053126</v>
      </c>
    </row>
    <row r="300" spans="2:9" ht="45">
      <c r="B300" s="16" t="s">
        <v>587</v>
      </c>
      <c r="C300" s="45" t="s">
        <v>588</v>
      </c>
      <c r="D300" s="7">
        <v>3134.47</v>
      </c>
      <c r="E300" s="7">
        <v>3134.47</v>
      </c>
      <c r="F300" s="11">
        <f t="shared" si="18"/>
        <v>1.1886049069053126</v>
      </c>
      <c r="G300" s="11">
        <f t="shared" si="19"/>
        <v>1.1886049069053126</v>
      </c>
    </row>
    <row r="301" spans="2:9" ht="34.5" customHeight="1">
      <c r="B301" s="16" t="s">
        <v>506</v>
      </c>
      <c r="C301" s="45" t="s">
        <v>589</v>
      </c>
      <c r="D301" s="7">
        <v>3134.47</v>
      </c>
      <c r="E301" s="7">
        <v>3134.47</v>
      </c>
      <c r="F301" s="11">
        <f t="shared" si="18"/>
        <v>1.1886049069053126</v>
      </c>
      <c r="G301" s="11">
        <f t="shared" si="19"/>
        <v>1.1886049069053126</v>
      </c>
    </row>
    <row r="302" spans="2:9" ht="45">
      <c r="B302" s="16" t="s">
        <v>590</v>
      </c>
      <c r="C302" s="45" t="s">
        <v>591</v>
      </c>
      <c r="D302" s="7">
        <v>3134.47</v>
      </c>
      <c r="E302" s="7">
        <v>3134.47</v>
      </c>
      <c r="F302" s="11">
        <f t="shared" si="18"/>
        <v>1.1886049069053126</v>
      </c>
      <c r="G302" s="11">
        <f t="shared" si="19"/>
        <v>1.1886049069053126</v>
      </c>
    </row>
    <row r="303" spans="2:9" ht="30">
      <c r="B303" s="19" t="s">
        <v>16</v>
      </c>
      <c r="C303" s="46" t="s">
        <v>592</v>
      </c>
      <c r="D303" s="7">
        <v>3134.47</v>
      </c>
      <c r="E303" s="7">
        <v>3134.47</v>
      </c>
      <c r="F303" s="11">
        <f t="shared" si="18"/>
        <v>1.1886049069053126</v>
      </c>
      <c r="G303" s="11">
        <f t="shared" si="19"/>
        <v>1.1886049069053126</v>
      </c>
    </row>
    <row r="304" spans="2:9" ht="30.2" customHeight="1">
      <c r="B304" s="51">
        <v>8</v>
      </c>
      <c r="C304" s="68" t="s">
        <v>642</v>
      </c>
      <c r="D304" s="69"/>
      <c r="E304" s="69"/>
      <c r="F304" s="69"/>
      <c r="G304" s="70"/>
      <c r="I304" s="47"/>
    </row>
    <row r="305" spans="2:9">
      <c r="B305" s="2" t="s">
        <v>17</v>
      </c>
      <c r="C305" s="2" t="s">
        <v>40</v>
      </c>
      <c r="D305" s="7">
        <v>0</v>
      </c>
      <c r="E305" s="7">
        <v>1227.8014063439998</v>
      </c>
      <c r="F305" s="12">
        <f t="shared" ref="F305:F327" si="20">D305/1360.2</f>
        <v>0</v>
      </c>
      <c r="G305" s="18">
        <f t="shared" ref="G305:G327" si="21">E305/1360.2</f>
        <v>0.90266240725187452</v>
      </c>
      <c r="H305" s="44"/>
      <c r="I305" s="44"/>
    </row>
    <row r="306" spans="2:9" ht="18.75" customHeight="1">
      <c r="B306" s="2" t="s">
        <v>18</v>
      </c>
      <c r="C306" s="2" t="s">
        <v>41</v>
      </c>
      <c r="D306" s="7">
        <v>0</v>
      </c>
      <c r="E306" s="7">
        <v>1227.8014063439998</v>
      </c>
      <c r="F306" s="12">
        <f t="shared" si="20"/>
        <v>0</v>
      </c>
      <c r="G306" s="18">
        <f t="shared" si="21"/>
        <v>0.90266240725187452</v>
      </c>
      <c r="H306" s="44"/>
      <c r="I306" s="44"/>
    </row>
    <row r="307" spans="2:9">
      <c r="B307" s="2" t="s">
        <v>19</v>
      </c>
      <c r="C307" s="2" t="s">
        <v>42</v>
      </c>
      <c r="D307" s="7">
        <v>1087.935708797</v>
      </c>
      <c r="E307" s="7">
        <v>755.63583454400009</v>
      </c>
      <c r="F307" s="10">
        <f t="shared" si="20"/>
        <v>0.79983510424716953</v>
      </c>
      <c r="G307" s="18">
        <f t="shared" si="21"/>
        <v>0.55553288821055735</v>
      </c>
      <c r="H307" s="44"/>
      <c r="I307" s="44"/>
    </row>
    <row r="308" spans="2:9" ht="18" customHeight="1">
      <c r="B308" s="2" t="s">
        <v>20</v>
      </c>
      <c r="C308" s="2" t="s">
        <v>43</v>
      </c>
      <c r="D308" s="7">
        <v>1744.160393767</v>
      </c>
      <c r="E308" s="7">
        <v>1674.8631524939999</v>
      </c>
      <c r="F308" s="10">
        <f t="shared" si="20"/>
        <v>1.2822823068423761</v>
      </c>
      <c r="G308" s="18">
        <f t="shared" si="21"/>
        <v>1.2313359450771943</v>
      </c>
      <c r="H308" s="44"/>
      <c r="I308" s="44"/>
    </row>
    <row r="309" spans="2:9" ht="17.45" customHeight="1">
      <c r="B309" s="2" t="s">
        <v>21</v>
      </c>
      <c r="C309" s="2" t="s">
        <v>503</v>
      </c>
      <c r="D309" s="7">
        <v>1744.160393767</v>
      </c>
      <c r="E309" s="7">
        <v>1674.8631524939999</v>
      </c>
      <c r="F309" s="10">
        <f t="shared" si="20"/>
        <v>1.2822823068423761</v>
      </c>
      <c r="G309" s="18">
        <f t="shared" si="21"/>
        <v>1.2313359450771943</v>
      </c>
      <c r="H309" s="44"/>
      <c r="I309" s="44"/>
    </row>
    <row r="310" spans="2:9">
      <c r="B310" s="2" t="s">
        <v>22</v>
      </c>
      <c r="C310" s="2" t="s">
        <v>44</v>
      </c>
      <c r="D310" s="7">
        <v>1192.260798711</v>
      </c>
      <c r="E310" s="7">
        <v>1192.260798711</v>
      </c>
      <c r="F310" s="10">
        <f t="shared" si="20"/>
        <v>0.87653345001543892</v>
      </c>
      <c r="G310" s="18">
        <f t="shared" si="21"/>
        <v>0.87653345001543892</v>
      </c>
      <c r="H310" s="44"/>
      <c r="I310" s="44"/>
    </row>
    <row r="311" spans="2:9" ht="20.25" customHeight="1">
      <c r="B311" s="2" t="s">
        <v>23</v>
      </c>
      <c r="C311" s="2" t="s">
        <v>45</v>
      </c>
      <c r="D311" s="7">
        <v>0</v>
      </c>
      <c r="E311" s="7">
        <v>1227.277964873</v>
      </c>
      <c r="F311" s="12">
        <f t="shared" si="20"/>
        <v>0</v>
      </c>
      <c r="G311" s="18">
        <f t="shared" si="21"/>
        <v>0.90227758040949857</v>
      </c>
      <c r="H311" s="44"/>
      <c r="I311" s="44"/>
    </row>
    <row r="312" spans="2:9">
      <c r="B312" s="2" t="s">
        <v>24</v>
      </c>
      <c r="C312" s="2" t="s">
        <v>46</v>
      </c>
      <c r="D312" s="7">
        <v>1744.160393767</v>
      </c>
      <c r="E312" s="7">
        <v>1674.8631524939999</v>
      </c>
      <c r="F312" s="10">
        <f t="shared" si="20"/>
        <v>1.2822823068423761</v>
      </c>
      <c r="G312" s="18">
        <f t="shared" si="21"/>
        <v>1.2313359450771943</v>
      </c>
      <c r="H312" s="44"/>
      <c r="I312" s="44"/>
    </row>
    <row r="313" spans="2:9">
      <c r="B313" s="2" t="s">
        <v>25</v>
      </c>
      <c r="C313" s="2" t="s">
        <v>58</v>
      </c>
      <c r="D313" s="7">
        <v>1744.160393767</v>
      </c>
      <c r="E313" s="7">
        <v>1674.8631524939999</v>
      </c>
      <c r="F313" s="10">
        <f t="shared" si="20"/>
        <v>1.2822823068423761</v>
      </c>
      <c r="G313" s="18">
        <f t="shared" si="21"/>
        <v>1.2313359450771943</v>
      </c>
      <c r="H313" s="44"/>
      <c r="I313" s="44"/>
    </row>
    <row r="314" spans="2:9">
      <c r="B314" s="2" t="s">
        <v>26</v>
      </c>
      <c r="C314" s="2" t="s">
        <v>47</v>
      </c>
      <c r="D314" s="7">
        <v>1730.358630899</v>
      </c>
      <c r="E314" s="7">
        <v>1686.047708007</v>
      </c>
      <c r="F314" s="10">
        <f t="shared" si="20"/>
        <v>1.2721354439780914</v>
      </c>
      <c r="G314" s="18">
        <f t="shared" si="21"/>
        <v>1.2395586737295985</v>
      </c>
      <c r="H314" s="44"/>
      <c r="I314" s="44"/>
    </row>
    <row r="315" spans="2:9">
      <c r="B315" s="2" t="s">
        <v>27</v>
      </c>
      <c r="C315" s="2" t="s">
        <v>48</v>
      </c>
      <c r="D315" s="7">
        <v>1730.358630899</v>
      </c>
      <c r="E315" s="7">
        <v>1686.047708007</v>
      </c>
      <c r="F315" s="10">
        <f t="shared" si="20"/>
        <v>1.2721354439780914</v>
      </c>
      <c r="G315" s="18">
        <f t="shared" si="21"/>
        <v>1.2395586737295985</v>
      </c>
      <c r="H315" s="44"/>
      <c r="I315" s="44"/>
    </row>
    <row r="316" spans="2:9">
      <c r="B316" s="2" t="s">
        <v>28</v>
      </c>
      <c r="C316" s="2" t="s">
        <v>49</v>
      </c>
      <c r="D316" s="7">
        <v>1730.358630899</v>
      </c>
      <c r="E316" s="7">
        <v>1686.047708007</v>
      </c>
      <c r="F316" s="10">
        <f t="shared" si="20"/>
        <v>1.2721354439780914</v>
      </c>
      <c r="G316" s="18">
        <f t="shared" si="21"/>
        <v>1.2395586737295985</v>
      </c>
      <c r="H316" s="44"/>
      <c r="I316" s="44"/>
    </row>
    <row r="317" spans="2:9">
      <c r="B317" s="2" t="s">
        <v>29</v>
      </c>
      <c r="C317" s="2" t="s">
        <v>50</v>
      </c>
      <c r="D317" s="7">
        <v>1730.358630899</v>
      </c>
      <c r="E317" s="7">
        <v>1686.047708007</v>
      </c>
      <c r="F317" s="10">
        <f t="shared" si="20"/>
        <v>1.2721354439780914</v>
      </c>
      <c r="G317" s="18">
        <f t="shared" si="21"/>
        <v>1.2395586737295985</v>
      </c>
      <c r="H317" s="44"/>
      <c r="I317" s="44"/>
    </row>
    <row r="318" spans="2:9">
      <c r="B318" s="2" t="s">
        <v>30</v>
      </c>
      <c r="C318" s="2" t="s">
        <v>51</v>
      </c>
      <c r="D318" s="7">
        <v>1652.0560598290001</v>
      </c>
      <c r="E318" s="7">
        <v>1541.278752599</v>
      </c>
      <c r="F318" s="10">
        <f t="shared" si="20"/>
        <v>1.2145684898022351</v>
      </c>
      <c r="G318" s="18">
        <f t="shared" si="21"/>
        <v>1.1331265641810027</v>
      </c>
      <c r="H318" s="44"/>
      <c r="I318" s="44"/>
    </row>
    <row r="319" spans="2:9">
      <c r="B319" s="2" t="s">
        <v>31</v>
      </c>
      <c r="C319" s="2" t="s">
        <v>52</v>
      </c>
      <c r="D319" s="7">
        <v>1192.260798711</v>
      </c>
      <c r="E319" s="7">
        <v>1192.260798711</v>
      </c>
      <c r="F319" s="10">
        <f t="shared" si="20"/>
        <v>0.87653345001543892</v>
      </c>
      <c r="G319" s="18">
        <f t="shared" si="21"/>
        <v>0.87653345001543892</v>
      </c>
      <c r="H319" s="44"/>
      <c r="I319" s="44"/>
    </row>
    <row r="320" spans="2:9" ht="21.2" customHeight="1">
      <c r="B320" s="2" t="s">
        <v>32</v>
      </c>
      <c r="C320" s="2" t="s">
        <v>505</v>
      </c>
      <c r="D320" s="7">
        <v>1652.0560598290001</v>
      </c>
      <c r="E320" s="7">
        <v>1541.278752599</v>
      </c>
      <c r="F320" s="10">
        <f t="shared" si="20"/>
        <v>1.2145684898022351</v>
      </c>
      <c r="G320" s="18">
        <f t="shared" si="21"/>
        <v>1.1331265641810027</v>
      </c>
      <c r="H320" s="44"/>
      <c r="I320" s="44"/>
    </row>
    <row r="321" spans="2:9">
      <c r="B321" s="2" t="s">
        <v>33</v>
      </c>
      <c r="C321" s="2" t="s">
        <v>502</v>
      </c>
      <c r="D321" s="7">
        <v>1652.0560598290001</v>
      </c>
      <c r="E321" s="7">
        <v>1541.278752599</v>
      </c>
      <c r="F321" s="10">
        <f t="shared" si="20"/>
        <v>1.2145684898022351</v>
      </c>
      <c r="G321" s="18">
        <f t="shared" si="21"/>
        <v>1.1331265641810027</v>
      </c>
      <c r="H321" s="44"/>
      <c r="I321" s="44"/>
    </row>
    <row r="322" spans="2:9" ht="18.75" customHeight="1">
      <c r="B322" s="2" t="s">
        <v>34</v>
      </c>
      <c r="C322" s="2" t="s">
        <v>504</v>
      </c>
      <c r="D322" s="7">
        <v>1652.0560598290001</v>
      </c>
      <c r="E322" s="7">
        <v>1541.278752599</v>
      </c>
      <c r="F322" s="10">
        <f t="shared" si="20"/>
        <v>1.2145684898022351</v>
      </c>
      <c r="G322" s="18">
        <f t="shared" si="21"/>
        <v>1.1331265641810027</v>
      </c>
      <c r="H322" s="44"/>
      <c r="I322" s="44"/>
    </row>
    <row r="323" spans="2:9">
      <c r="B323" s="2" t="s">
        <v>35</v>
      </c>
      <c r="C323" s="2" t="s">
        <v>53</v>
      </c>
      <c r="D323" s="7">
        <v>1010.840257854</v>
      </c>
      <c r="E323" s="7">
        <v>1010.840257854</v>
      </c>
      <c r="F323" s="10">
        <f t="shared" si="20"/>
        <v>0.74315560789148649</v>
      </c>
      <c r="G323" s="18">
        <f t="shared" si="21"/>
        <v>0.74315560789148649</v>
      </c>
      <c r="H323" s="44"/>
      <c r="I323" s="44"/>
    </row>
    <row r="324" spans="2:9" ht="18" customHeight="1">
      <c r="B324" s="2" t="s">
        <v>36</v>
      </c>
      <c r="C324" s="2" t="s">
        <v>54</v>
      </c>
      <c r="D324" s="7">
        <v>1034.3310291750001</v>
      </c>
      <c r="E324" s="7">
        <v>1034.3310291750001</v>
      </c>
      <c r="F324" s="10">
        <f t="shared" si="20"/>
        <v>0.76042569414424355</v>
      </c>
      <c r="G324" s="18">
        <f t="shared" si="21"/>
        <v>0.76042569414424355</v>
      </c>
      <c r="H324" s="44"/>
      <c r="I324" s="44"/>
    </row>
    <row r="325" spans="2:9">
      <c r="B325" s="2" t="s">
        <v>37</v>
      </c>
      <c r="C325" s="2" t="s">
        <v>55</v>
      </c>
      <c r="D325" s="7">
        <v>1087.935708797</v>
      </c>
      <c r="E325" s="7">
        <v>755.63583454400009</v>
      </c>
      <c r="F325" s="10">
        <f t="shared" si="20"/>
        <v>0.79983510424716953</v>
      </c>
      <c r="G325" s="18">
        <f t="shared" si="21"/>
        <v>0.55553288821055735</v>
      </c>
      <c r="H325" s="44"/>
      <c r="I325" s="44"/>
    </row>
    <row r="326" spans="2:9">
      <c r="B326" s="2" t="s">
        <v>38</v>
      </c>
      <c r="C326" s="2" t="s">
        <v>56</v>
      </c>
      <c r="D326" s="7">
        <v>1575.2917657350001</v>
      </c>
      <c r="E326" s="7">
        <v>1530.9808428430001</v>
      </c>
      <c r="F326" s="10">
        <f t="shared" si="20"/>
        <v>1.1581324553264227</v>
      </c>
      <c r="G326" s="18">
        <f t="shared" si="21"/>
        <v>1.1255556850779298</v>
      </c>
      <c r="H326" s="44"/>
      <c r="I326" s="44"/>
    </row>
    <row r="327" spans="2:9">
      <c r="B327" s="2" t="s">
        <v>39</v>
      </c>
      <c r="C327" s="2" t="s">
        <v>57</v>
      </c>
      <c r="D327" s="7">
        <v>1575.2917657350001</v>
      </c>
      <c r="E327" s="7">
        <v>1530.9808428430001</v>
      </c>
      <c r="F327" s="10">
        <f t="shared" si="20"/>
        <v>1.1581324553264227</v>
      </c>
      <c r="G327" s="18">
        <f t="shared" si="21"/>
        <v>1.1255556850779298</v>
      </c>
      <c r="H327" s="44"/>
      <c r="I327" s="44"/>
    </row>
    <row r="328" spans="2:9" ht="22.5" customHeight="1">
      <c r="B328" s="52">
        <v>9</v>
      </c>
      <c r="C328" s="60" t="s">
        <v>646</v>
      </c>
      <c r="D328" s="61"/>
      <c r="E328" s="61"/>
      <c r="F328" s="61"/>
      <c r="G328" s="62"/>
    </row>
    <row r="329" spans="2:9" ht="30">
      <c r="B329" s="53" t="s">
        <v>634</v>
      </c>
      <c r="C329" s="50" t="s">
        <v>632</v>
      </c>
      <c r="D329" s="54">
        <v>0</v>
      </c>
      <c r="E329" s="55">
        <v>14510.5</v>
      </c>
      <c r="F329" s="56">
        <f>D329/863.98</f>
        <v>0</v>
      </c>
      <c r="G329" s="57">
        <f>E329/14510.5</f>
        <v>1</v>
      </c>
    </row>
    <row r="330" spans="2:9" ht="18.75" customHeight="1">
      <c r="B330" s="52">
        <v>10</v>
      </c>
      <c r="C330" s="60" t="s">
        <v>647</v>
      </c>
      <c r="D330" s="61"/>
      <c r="E330" s="61"/>
      <c r="F330" s="61"/>
      <c r="G330" s="62"/>
    </row>
    <row r="331" spans="2:9" ht="30">
      <c r="B331" s="53" t="s">
        <v>627</v>
      </c>
      <c r="C331" s="49" t="s">
        <v>628</v>
      </c>
      <c r="D331" s="55">
        <v>1102.3</v>
      </c>
      <c r="E331" s="55">
        <v>1102.3</v>
      </c>
      <c r="F331" s="57">
        <f>D331/1102.3</f>
        <v>1</v>
      </c>
      <c r="G331" s="57">
        <f>E331/1102.3</f>
        <v>1</v>
      </c>
    </row>
    <row r="332" spans="2:9" ht="31.7" customHeight="1">
      <c r="B332" s="52">
        <v>11</v>
      </c>
      <c r="C332" s="60" t="s">
        <v>648</v>
      </c>
      <c r="D332" s="61"/>
      <c r="E332" s="61"/>
      <c r="F332" s="61"/>
      <c r="G332" s="62"/>
    </row>
    <row r="333" spans="2:9" ht="45">
      <c r="B333" s="48" t="s">
        <v>629</v>
      </c>
      <c r="C333" s="49" t="s">
        <v>633</v>
      </c>
      <c r="D333" s="80">
        <v>1954.2</v>
      </c>
      <c r="E333" s="80">
        <v>1954.2</v>
      </c>
      <c r="F333" s="57">
        <f>D333/1954.2</f>
        <v>1</v>
      </c>
      <c r="G333" s="57">
        <f>E333/1954.2</f>
        <v>1</v>
      </c>
    </row>
  </sheetData>
  <autoFilter ref="A8:G8"/>
  <mergeCells count="15">
    <mergeCell ref="C330:G330"/>
    <mergeCell ref="C332:G332"/>
    <mergeCell ref="D3:G3"/>
    <mergeCell ref="B4:G4"/>
    <mergeCell ref="D6:E6"/>
    <mergeCell ref="F6:G6"/>
    <mergeCell ref="C220:G220"/>
    <mergeCell ref="C258:G258"/>
    <mergeCell ref="C304:G304"/>
    <mergeCell ref="C328:G328"/>
    <mergeCell ref="C9:G9"/>
    <mergeCell ref="C107:G107"/>
    <mergeCell ref="C110:G110"/>
    <mergeCell ref="C123:G123"/>
    <mergeCell ref="C206:G2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Исак И. Сайдулханов</dc:creator>
  <cp:lastModifiedBy>Administrator</cp:lastModifiedBy>
  <cp:lastPrinted>2019-12-04T06:50:36Z</cp:lastPrinted>
  <dcterms:created xsi:type="dcterms:W3CDTF">2019-12-03T06:24:43Z</dcterms:created>
  <dcterms:modified xsi:type="dcterms:W3CDTF">2026-01-29T07:02:18Z</dcterms:modified>
</cp:coreProperties>
</file>